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kokj\Desktop\Závody - dokumenty\Jindřicháč a MKK\2024\"/>
    </mc:Choice>
  </mc:AlternateContent>
  <xr:revisionPtr revIDLastSave="0" documentId="13_ncr:1_{FEEA9F61-09A7-4262-BC2C-B68E18637173}" xr6:coauthVersionLast="47" xr6:coauthVersionMax="47" xr10:uidLastSave="{00000000-0000-0000-0000-000000000000}"/>
  <bookViews>
    <workbookView xWindow="-108" yWindow="-108" windowWidth="23256" windowHeight="13176" tabRatio="822" activeTab="4" xr2:uid="{00000000-000D-0000-FFFF-FFFF00000000}"/>
  </bookViews>
  <sheets>
    <sheet name="EleHš" sheetId="1" r:id="rId1"/>
    <sheet name="EleZš" sheetId="2" r:id="rId2"/>
    <sheet name="HendM" sheetId="17" r:id="rId3"/>
    <sheet name="HendZ" sheetId="18" r:id="rId4"/>
    <sheet name="Štafety" sheetId="23" r:id="rId5"/>
    <sheet name="Startovky" sheetId="19" r:id="rId6"/>
    <sheet name="výsledky" sheetId="20" r:id="rId7"/>
    <sheet name="statistika" sheetId="21" r:id="rId8"/>
    <sheet name="Informace k závodu" sheetId="22" r:id="rId9"/>
  </sheets>
  <definedNames>
    <definedName name="_xlnm.Print_Titles" localSheetId="0">EleHš!$1:$4</definedName>
    <definedName name="_xlnm.Print_Titles" localSheetId="1">EleZš!$1:$4</definedName>
    <definedName name="_xlnm.Print_Titles" localSheetId="2">HendM!$1:$4</definedName>
    <definedName name="_xlnm.Print_Titles" localSheetId="3">HendZ!$1:$4</definedName>
    <definedName name="_xlnm.Print_Titles" localSheetId="5">Startovky!$1:$5</definedName>
    <definedName name="_xlnm.Print_Titles" localSheetId="6">výsledky!$1:$4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3" l="1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4" i="23"/>
  <c r="N20" i="23"/>
  <c r="N19" i="23"/>
  <c r="N18" i="23"/>
  <c r="G6" i="2"/>
  <c r="G7" i="2"/>
  <c r="G8" i="2"/>
  <c r="G10" i="2"/>
  <c r="G11" i="2"/>
  <c r="G12" i="2"/>
  <c r="G13" i="2"/>
  <c r="G14" i="2"/>
  <c r="G15" i="2"/>
  <c r="G16" i="2"/>
  <c r="G17" i="2"/>
  <c r="G5" i="2"/>
  <c r="J17" i="1"/>
  <c r="J10" i="2"/>
  <c r="J11" i="2"/>
  <c r="J12" i="2"/>
  <c r="J13" i="2"/>
  <c r="J14" i="2"/>
  <c r="J15" i="2"/>
  <c r="J16" i="2"/>
  <c r="J17" i="2"/>
  <c r="J6" i="2"/>
  <c r="J7" i="2"/>
  <c r="J8" i="2"/>
  <c r="L6" i="2"/>
  <c r="L7" i="2"/>
  <c r="L8" i="2"/>
  <c r="L10" i="2"/>
  <c r="L12" i="2"/>
  <c r="L13" i="2"/>
  <c r="L14" i="2"/>
  <c r="L15" i="2"/>
  <c r="L16" i="2"/>
  <c r="L17" i="2"/>
  <c r="L5" i="2"/>
  <c r="J5" i="2"/>
  <c r="J6" i="1"/>
  <c r="J7" i="1"/>
  <c r="J8" i="1"/>
  <c r="J9" i="1"/>
  <c r="J10" i="1"/>
  <c r="J11" i="1"/>
  <c r="J12" i="1"/>
  <c r="J13" i="1"/>
  <c r="J14" i="1"/>
  <c r="J15" i="1"/>
  <c r="J16" i="1"/>
  <c r="J5" i="1"/>
  <c r="L6" i="1"/>
  <c r="L7" i="1"/>
  <c r="L8" i="1"/>
  <c r="L9" i="1"/>
  <c r="L10" i="1"/>
  <c r="L11" i="1"/>
  <c r="L12" i="1"/>
  <c r="L13" i="1"/>
  <c r="L14" i="1"/>
  <c r="L15" i="1"/>
  <c r="L16" i="1"/>
  <c r="L17" i="1"/>
  <c r="L5" i="1"/>
  <c r="G17" i="1"/>
  <c r="G6" i="1"/>
  <c r="G7" i="1"/>
  <c r="G8" i="1"/>
  <c r="G9" i="1"/>
  <c r="G10" i="1"/>
  <c r="G11" i="1"/>
  <c r="G12" i="1"/>
  <c r="G13" i="1"/>
  <c r="G14" i="1"/>
  <c r="G15" i="1"/>
  <c r="G16" i="1"/>
  <c r="G5" i="1"/>
  <c r="M13" i="1" l="1"/>
  <c r="M16" i="1"/>
  <c r="M15" i="1"/>
  <c r="M14" i="1"/>
  <c r="M17" i="1"/>
  <c r="M12" i="1"/>
  <c r="M17" i="2"/>
  <c r="M15" i="2"/>
  <c r="M16" i="2"/>
  <c r="E5" i="21"/>
  <c r="D5" i="21"/>
  <c r="F5" i="21" s="1"/>
  <c r="M6" i="1" l="1"/>
  <c r="M13" i="2"/>
  <c r="M11" i="2"/>
  <c r="M14" i="2"/>
  <c r="M7" i="2"/>
  <c r="M12" i="2"/>
  <c r="M8" i="2"/>
  <c r="M5" i="2"/>
  <c r="M9" i="2"/>
  <c r="M10" i="2"/>
  <c r="M6" i="2"/>
  <c r="M10" i="1"/>
  <c r="M9" i="1"/>
  <c r="M7" i="1"/>
  <c r="M5" i="1"/>
  <c r="M8" i="1"/>
  <c r="M11" i="1"/>
  <c r="N5" i="23"/>
  <c r="N6" i="23"/>
  <c r="N7" i="23"/>
  <c r="N8" i="23"/>
  <c r="N9" i="23"/>
  <c r="N10" i="23"/>
  <c r="N11" i="23"/>
  <c r="N12" i="23"/>
  <c r="N13" i="23"/>
  <c r="N14" i="23"/>
  <c r="N15" i="23"/>
  <c r="N16" i="23"/>
  <c r="N17" i="23"/>
  <c r="N4" i="23"/>
  <c r="N8" i="2" l="1"/>
  <c r="N8" i="1"/>
  <c r="N7" i="1"/>
  <c r="N10" i="1"/>
  <c r="N14" i="2"/>
  <c r="N15" i="1"/>
  <c r="N12" i="1"/>
  <c r="N14" i="1"/>
  <c r="N16" i="1"/>
  <c r="N13" i="1"/>
  <c r="N6" i="2"/>
  <c r="N12" i="2"/>
  <c r="N11" i="2"/>
  <c r="N10" i="2"/>
  <c r="N13" i="2"/>
  <c r="N5" i="2"/>
  <c r="N15" i="2"/>
  <c r="N17" i="2"/>
  <c r="N16" i="2"/>
  <c r="N7" i="2"/>
  <c r="N11" i="1"/>
  <c r="N9" i="2"/>
  <c r="N6" i="1"/>
  <c r="E4" i="21"/>
  <c r="E6" i="21" s="1"/>
  <c r="E3" i="20" l="1"/>
  <c r="D4" i="21" l="1"/>
  <c r="D6" i="21" s="1"/>
  <c r="AC3" i="20"/>
  <c r="W3" i="20"/>
  <c r="Q3" i="20"/>
  <c r="K3" i="20"/>
  <c r="F4" i="21" l="1"/>
  <c r="F6" i="21" s="1"/>
</calcChain>
</file>

<file path=xl/sharedStrings.xml><?xml version="1.0" encoding="utf-8"?>
<sst xmlns="http://schemas.openxmlformats.org/spreadsheetml/2006/main" count="566" uniqueCount="260">
  <si>
    <t>č.</t>
  </si>
  <si>
    <t>Jméno</t>
  </si>
  <si>
    <t>Ročník</t>
  </si>
  <si>
    <t>Oddíl</t>
  </si>
  <si>
    <t>Sprint</t>
  </si>
  <si>
    <t>Sprint - 50 m</t>
  </si>
  <si>
    <t>Skok daleký</t>
  </si>
  <si>
    <t>Kriket</t>
  </si>
  <si>
    <t>Střední trať</t>
  </si>
  <si>
    <t>souč.</t>
  </si>
  <si>
    <t>Celk. pořadí</t>
  </si>
  <si>
    <t>vítr</t>
  </si>
  <si>
    <t>poř.</t>
  </si>
  <si>
    <t>výkon</t>
  </si>
  <si>
    <t>Sprint - 60 m</t>
  </si>
  <si>
    <t>200 m</t>
  </si>
  <si>
    <t>Běh</t>
  </si>
  <si>
    <t>Dráha</t>
  </si>
  <si>
    <t>Výkon</t>
  </si>
  <si>
    <t>Vítr</t>
  </si>
  <si>
    <t>Kategorie</t>
  </si>
  <si>
    <t>Začátek</t>
  </si>
  <si>
    <t>Kategorie:</t>
  </si>
  <si>
    <t>Začátek:</t>
  </si>
  <si>
    <t>1. pokus</t>
  </si>
  <si>
    <t>2. pokus</t>
  </si>
  <si>
    <t>3. pokus</t>
  </si>
  <si>
    <t>Pořadí</t>
  </si>
  <si>
    <t>Hod kriketovým míčkem</t>
  </si>
  <si>
    <t>xx</t>
  </si>
  <si>
    <t>Vrh koulí - 3 kg</t>
  </si>
  <si>
    <t>Vyvěšeno v:</t>
  </si>
  <si>
    <t xml:space="preserve">Střední trať - </t>
  </si>
  <si>
    <t>Chlapci</t>
  </si>
  <si>
    <t>Dívky</t>
  </si>
  <si>
    <t>Součet</t>
  </si>
  <si>
    <t>Atletická školka</t>
  </si>
  <si>
    <t>Minipřípravka</t>
  </si>
  <si>
    <t>Přípravka</t>
  </si>
  <si>
    <t>Mladší žactvo</t>
  </si>
  <si>
    <t>Žactvo</t>
  </si>
  <si>
    <t>Dorost</t>
  </si>
  <si>
    <t>Dospělí</t>
  </si>
  <si>
    <t>Hendikepovaní</t>
  </si>
  <si>
    <t>Dálka</t>
  </si>
  <si>
    <t>Koule</t>
  </si>
  <si>
    <t>Disciplíny kategorií - pokusy, váha, vzdálenost</t>
  </si>
  <si>
    <t>50 m</t>
  </si>
  <si>
    <t>60 m</t>
  </si>
  <si>
    <t>100 m</t>
  </si>
  <si>
    <t>2 pokusy, MO</t>
  </si>
  <si>
    <t>3 pokusy, PR</t>
  </si>
  <si>
    <t>2 pokusy, ZS</t>
  </si>
  <si>
    <t>-</t>
  </si>
  <si>
    <t>3 pok., 2/3 kg</t>
  </si>
  <si>
    <t>3 pok., 3/4 kg</t>
  </si>
  <si>
    <t>3 pok., 3/5 kg</t>
  </si>
  <si>
    <t>3 pok., 4/7 kg</t>
  </si>
  <si>
    <t>Počty závodníků</t>
  </si>
  <si>
    <t>Přehled zkratek oddílů</t>
  </si>
  <si>
    <t>SKOK J. Hradec z. s.</t>
  </si>
  <si>
    <t>SKOKJH</t>
  </si>
  <si>
    <t>TJ Chyšky z. s.</t>
  </si>
  <si>
    <t>CHYSK</t>
  </si>
  <si>
    <t>Atletika Písek z. s.</t>
  </si>
  <si>
    <t>ATPIS</t>
  </si>
  <si>
    <t>TJ Nová Včelnice z. s.</t>
  </si>
  <si>
    <t>NVCEL</t>
  </si>
  <si>
    <t>TJ SK Čéčova Č. Budějovice z. s.</t>
  </si>
  <si>
    <t>CECCB</t>
  </si>
  <si>
    <t>TJ Sokol České Budějovice</t>
  </si>
  <si>
    <t>SOKCB</t>
  </si>
  <si>
    <t>TABOR</t>
  </si>
  <si>
    <t>TJ Vodní stavby Tábor z. s.</t>
  </si>
  <si>
    <t>TJ Jiskra Nová Bystřice z. s.</t>
  </si>
  <si>
    <t>JINBY</t>
  </si>
  <si>
    <t>4DVCB</t>
  </si>
  <si>
    <t>SK Čtyři Dvory Č. Budějovice</t>
  </si>
  <si>
    <t xml:space="preserve">Atletika Prachatice </t>
  </si>
  <si>
    <t>ATPRA</t>
  </si>
  <si>
    <t>Bechyňský atletický klub Bechyně</t>
  </si>
  <si>
    <t>BECHY</t>
  </si>
  <si>
    <t>TJ Blatná z. s.</t>
  </si>
  <si>
    <t>BLATN</t>
  </si>
  <si>
    <t>TJ ČZ Strakonice</t>
  </si>
  <si>
    <t>CZSTR</t>
  </si>
  <si>
    <t>TJ Jiskra Třeboň</t>
  </si>
  <si>
    <t>JITRE</t>
  </si>
  <si>
    <t>TJ Sokol Milevsko</t>
  </si>
  <si>
    <t>MILEV</t>
  </si>
  <si>
    <t>Sport klub Hojná Voda</t>
  </si>
  <si>
    <t>SKHVO</t>
  </si>
  <si>
    <t>SK Policie Č. Budějovice</t>
  </si>
  <si>
    <t>SKPCB</t>
  </si>
  <si>
    <t>Veselá atletika z. s.</t>
  </si>
  <si>
    <t>VESAT</t>
  </si>
  <si>
    <t>TJ Lokomotiva Veselí nad Lužnicí z. s.</t>
  </si>
  <si>
    <t>VESEL</t>
  </si>
  <si>
    <t>ULC Klosterneuburg (Rakousko)</t>
  </si>
  <si>
    <t>ULCKLO (AT)</t>
  </si>
  <si>
    <t>Podpis vrchníka:</t>
  </si>
  <si>
    <t>Podpis zapisovatele:</t>
  </si>
  <si>
    <t>Podpis vrchníka a zapisovatele:</t>
  </si>
  <si>
    <t>SČ</t>
  </si>
  <si>
    <t>Ředitel závodu</t>
  </si>
  <si>
    <t>Otakar Kinšt</t>
  </si>
  <si>
    <t>Výsledky zpracoval</t>
  </si>
  <si>
    <t>Název závodu</t>
  </si>
  <si>
    <t>Pořadatel</t>
  </si>
  <si>
    <t>SKOK J. Hradec, z. s.</t>
  </si>
  <si>
    <t>Datum a místo konání</t>
  </si>
  <si>
    <t>Kameru zajišťuje</t>
  </si>
  <si>
    <t>Hlavní rozhodčí</t>
  </si>
  <si>
    <t>Kamera</t>
  </si>
  <si>
    <t>Větroměr - běhy</t>
  </si>
  <si>
    <t>Větroměr - skok daleký</t>
  </si>
  <si>
    <t>Memoriál Karla Koláře - atletická školka, hoši</t>
  </si>
  <si>
    <t>Memoriál Karla Koláře - atletická školka, dívky</t>
  </si>
  <si>
    <t>Memoriál Karla Koláře - hendikepovaní muži</t>
  </si>
  <si>
    <t>Memoriál Karla Koláře - hendikepované ženy</t>
  </si>
  <si>
    <t>Zdeněk Brus</t>
  </si>
  <si>
    <t>Karel Mileret</t>
  </si>
  <si>
    <t>TJ Nová Včelnice - Timetronics (4/4/161)</t>
  </si>
  <si>
    <t>Jihočeský krajský atletický svaz - Timetronics (SN 3/3/370)</t>
  </si>
  <si>
    <t>Jméno štafety</t>
  </si>
  <si>
    <t>1. úsek</t>
  </si>
  <si>
    <t>2. úsek</t>
  </si>
  <si>
    <t>3. úsek</t>
  </si>
  <si>
    <t>4. úsek</t>
  </si>
  <si>
    <t>Čas</t>
  </si>
  <si>
    <t>Věk</t>
  </si>
  <si>
    <t>Štafetová závod 4x400m  - Memoriál Karla Koláře</t>
  </si>
  <si>
    <t>Součet věků</t>
  </si>
  <si>
    <t>KOTPR</t>
  </si>
  <si>
    <t>SK Kotlářka Praha</t>
  </si>
  <si>
    <t>Memoriál Karla Koláře</t>
  </si>
  <si>
    <t>28. 9. 2022 v Jindřichově Hradci</t>
  </si>
  <si>
    <t>Muži</t>
  </si>
  <si>
    <t>Střední trať - 200m</t>
  </si>
  <si>
    <t>Dr.</t>
  </si>
  <si>
    <t>Vrh koulí - 5 kg</t>
  </si>
  <si>
    <t>Skok daleký - měřen z místa odrazu</t>
  </si>
  <si>
    <t>František Lejtnar (722 784 663, flejtnar12@gmail.com)</t>
  </si>
  <si>
    <t>Jihočeský krajský atletický svaz - C. T. M. Praha (0510429)</t>
  </si>
  <si>
    <t>Soukupová Tereza</t>
  </si>
  <si>
    <t>Vobejdová Nela</t>
  </si>
  <si>
    <t>Luxa Tomáš</t>
  </si>
  <si>
    <t>Šimonová Kristýna</t>
  </si>
  <si>
    <t>Kubíček Pavel</t>
  </si>
  <si>
    <t>Medková Natálie</t>
  </si>
  <si>
    <t>Valdaufová Amanda</t>
  </si>
  <si>
    <t>Hronová Lucie</t>
  </si>
  <si>
    <t>Lazorišáková Diana</t>
  </si>
  <si>
    <t>Veverková Elen</t>
  </si>
  <si>
    <t>SPEBR</t>
  </si>
  <si>
    <t>SK Speed Brno</t>
  </si>
  <si>
    <t>3 pokusy, MO</t>
  </si>
  <si>
    <t>3 pokusy, ZS</t>
  </si>
  <si>
    <t>Štefánek Jan</t>
  </si>
  <si>
    <t>2017&lt;</t>
  </si>
  <si>
    <t>Zaleš Ondřej</t>
  </si>
  <si>
    <t>Atletika Slavkov u Brna</t>
  </si>
  <si>
    <t>SLAVB</t>
  </si>
  <si>
    <t>Sležáček Kryštof</t>
  </si>
  <si>
    <t>Zikmund Miroslav</t>
  </si>
  <si>
    <t>Štanglová Kateřina</t>
  </si>
  <si>
    <t>Rybár Štěpán</t>
  </si>
  <si>
    <t>Rybár Jakub</t>
  </si>
  <si>
    <t>Bublík Evelína</t>
  </si>
  <si>
    <t>Cmuntová Aneta</t>
  </si>
  <si>
    <t>CEVEL</t>
  </si>
  <si>
    <t>Chán Samuel</t>
  </si>
  <si>
    <t>Chánová Stella</t>
  </si>
  <si>
    <t>Janáková Lada</t>
  </si>
  <si>
    <t>Němec Eliáš</t>
  </si>
  <si>
    <t>Gulykáš Marek</t>
  </si>
  <si>
    <t>Pech Mikuláš</t>
  </si>
  <si>
    <t>Pechová Anastzie</t>
  </si>
  <si>
    <t>Augustinová Bára</t>
  </si>
  <si>
    <t>Koukolová Veronika</t>
  </si>
  <si>
    <t>Soukupová Bára</t>
  </si>
  <si>
    <t>Nesporá Ella</t>
  </si>
  <si>
    <t>Nesporá Sonia</t>
  </si>
  <si>
    <t>Šímová Růžena</t>
  </si>
  <si>
    <t>Šímová Kristýna</t>
  </si>
  <si>
    <t>Kubíček Jan</t>
  </si>
  <si>
    <t>Průša Hynek</t>
  </si>
  <si>
    <t>Žerníček Albert</t>
  </si>
  <si>
    <t>Dudová Markéta</t>
  </si>
  <si>
    <t>Atl. Školka - hoši</t>
  </si>
  <si>
    <t xml:space="preserve">Skok daleký - sektor </t>
  </si>
  <si>
    <t>Hendikwepovaní</t>
  </si>
  <si>
    <t>Šímonová Růžena</t>
  </si>
  <si>
    <t>Šímonová Kristýna</t>
  </si>
  <si>
    <t>DNS</t>
  </si>
  <si>
    <t>Alt. Školka - dívky</t>
  </si>
  <si>
    <t>Školka hoši</t>
  </si>
  <si>
    <t>Pechová Anastazie</t>
  </si>
  <si>
    <t>Němcová Aneta</t>
  </si>
  <si>
    <t>Němcová Andrea</t>
  </si>
  <si>
    <t>Bielková Petra</t>
  </si>
  <si>
    <t>Köllnerová Patricie</t>
  </si>
  <si>
    <t>Koníček Jaroslav</t>
  </si>
  <si>
    <t>Köllner Miroslav</t>
  </si>
  <si>
    <t>Cmund Pavel</t>
  </si>
  <si>
    <t>Brand Richard</t>
  </si>
  <si>
    <t>Dvořáková Kristýna</t>
  </si>
  <si>
    <t>Prášek Tadeáš</t>
  </si>
  <si>
    <t>Dvořák Martin</t>
  </si>
  <si>
    <t>Kinšt Antonín</t>
  </si>
  <si>
    <t>Kašpárek Josef</t>
  </si>
  <si>
    <t>Mikulíková Michaela</t>
  </si>
  <si>
    <t>Řepová Veronika</t>
  </si>
  <si>
    <t>Pech Zdeněk</t>
  </si>
  <si>
    <t>Svoboda Vladislav</t>
  </si>
  <si>
    <t>Svobodová Barbora</t>
  </si>
  <si>
    <t>Kocourek Petr</t>
  </si>
  <si>
    <t>Koudelka Pavel</t>
  </si>
  <si>
    <t>Matoušek František</t>
  </si>
  <si>
    <t>Škrleta PAvel</t>
  </si>
  <si>
    <t>Šímová Anna</t>
  </si>
  <si>
    <t>Kovář Radek</t>
  </si>
  <si>
    <t>Kovářová Natálie</t>
  </si>
  <si>
    <t>Jílková Jindřiška</t>
  </si>
  <si>
    <t>Machartová Valentýna</t>
  </si>
  <si>
    <t>Chudová Natálie</t>
  </si>
  <si>
    <t>Markalousová Ema</t>
  </si>
  <si>
    <t>Gulykášová Ema</t>
  </si>
  <si>
    <t>Markalous Bohumil</t>
  </si>
  <si>
    <t>Domanská Alena</t>
  </si>
  <si>
    <t>Domanský Rostislav</t>
  </si>
  <si>
    <t>Domanská Elen</t>
  </si>
  <si>
    <t xml:space="preserve">Domanský Rostislav </t>
  </si>
  <si>
    <t>Rybárová Michaela</t>
  </si>
  <si>
    <t>Rybár Pavel</t>
  </si>
  <si>
    <t>Rybárová Eliška</t>
  </si>
  <si>
    <t>Jirsa Alma Marlen</t>
  </si>
  <si>
    <t>Bartošková Radka</t>
  </si>
  <si>
    <t>Bartoška Lukáš</t>
  </si>
  <si>
    <t>Bartoška Stanislav</t>
  </si>
  <si>
    <t>Holej Josef</t>
  </si>
  <si>
    <t>Marhoun Jan</t>
  </si>
  <si>
    <t>Marhounová Emilie</t>
  </si>
  <si>
    <t>Marhounová Natálie</t>
  </si>
  <si>
    <t>Hadačová Sára</t>
  </si>
  <si>
    <t>Tesárková Monika</t>
  </si>
  <si>
    <t>Vajs Willam</t>
  </si>
  <si>
    <t>Petrovičová Lída</t>
  </si>
  <si>
    <t>Šulišta Luboš</t>
  </si>
  <si>
    <t>Trajerová Alena</t>
  </si>
  <si>
    <t>Janáková Eva</t>
  </si>
  <si>
    <t>Němcová Lucie</t>
  </si>
  <si>
    <t>Zeman Adam</t>
  </si>
  <si>
    <t>Valdauf Radim</t>
  </si>
  <si>
    <t>Škrleta František</t>
  </si>
  <si>
    <t>Škrleta Dušan</t>
  </si>
  <si>
    <t>Křivka Filip</t>
  </si>
  <si>
    <t>Škrletová Naďa</t>
  </si>
  <si>
    <t>Šimonová Růžena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</si>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</sst>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mm:ss.00"/>
    <numFmt numFmtId="165" formatCode="hh:mm"/>
    <numFmt numFmtId="166" formatCode="0.0"/>
    <numFmt numFmtId="167" formatCode="00.00"/>
    <numFmt numFmtId="168" formatCode="\2000"/>
    <numFmt numFmtId="169" formatCode="\200#"/>
    <numFmt numFmtId="170" formatCode="\20##"/>
    <numFmt numFmtId="171" formatCode="#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0" fillId="0" borderId="8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6" fontId="0" fillId="0" borderId="3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/>
    <xf numFmtId="0" fontId="0" fillId="0" borderId="27" xfId="0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70" fontId="0" fillId="0" borderId="3" xfId="0" applyNumberFormat="1" applyBorder="1" applyAlignment="1">
      <alignment horizontal="center" vertical="center"/>
    </xf>
    <xf numFmtId="0" fontId="0" fillId="0" borderId="30" xfId="0" applyBorder="1" applyAlignment="1">
      <alignment vertical="center"/>
    </xf>
    <xf numFmtId="168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31" xfId="0" applyBorder="1" applyAlignment="1">
      <alignment vertical="center"/>
    </xf>
    <xf numFmtId="166" fontId="0" fillId="0" borderId="3" xfId="0" quotePrefix="1" applyNumberFormat="1" applyBorder="1" applyAlignment="1">
      <alignment horizontal="center" vertical="center"/>
    </xf>
    <xf numFmtId="171" fontId="0" fillId="0" borderId="30" xfId="0" applyNumberFormat="1" applyBorder="1" applyAlignment="1">
      <alignment vertical="center"/>
    </xf>
    <xf numFmtId="171" fontId="0" fillId="0" borderId="24" xfId="0" applyNumberFormat="1" applyBorder="1" applyAlignment="1">
      <alignment vertical="center"/>
    </xf>
    <xf numFmtId="166" fontId="0" fillId="0" borderId="30" xfId="0" applyNumberFormat="1" applyBorder="1" applyAlignment="1">
      <alignment vertical="center"/>
    </xf>
    <xf numFmtId="166" fontId="0" fillId="0" borderId="24" xfId="0" applyNumberForma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9" xfId="0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32" xfId="0" applyBorder="1"/>
    <xf numFmtId="0" fontId="0" fillId="0" borderId="21" xfId="0" applyBorder="1"/>
    <xf numFmtId="0" fontId="0" fillId="0" borderId="29" xfId="0" applyBorder="1"/>
    <xf numFmtId="0" fontId="0" fillId="0" borderId="30" xfId="0" applyBorder="1"/>
    <xf numFmtId="0" fontId="0" fillId="0" borderId="24" xfId="0" applyBorder="1"/>
    <xf numFmtId="0" fontId="0" fillId="0" borderId="31" xfId="0" applyBorder="1"/>
    <xf numFmtId="171" fontId="0" fillId="0" borderId="3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9" xfId="0" applyBorder="1"/>
    <xf numFmtId="0" fontId="0" fillId="0" borderId="19" xfId="0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</cellXfs>
  <cellStyles count="1">
    <cellStyle name="Normální" xfId="0" builtinId="0"/>
  </cellStyles>
  <dxfs count="4"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AA4A4"/>
        </patternFill>
      </fill>
    </dxf>
    <dxf>
      <font>
        <b/>
        <i val="0"/>
      </font>
      <fill>
        <patternFill>
          <bgColor rgb="FFFAA4A4"/>
        </patternFill>
      </fill>
    </dxf>
  </dxfs>
  <tableStyles count="0" defaultTableStyle="TableStyleMedium2" defaultPivotStyle="PivotStyleLight16"/>
  <colors>
    <mruColors>
      <color rgb="FFFF9999"/>
      <color rgb="FFFF7C80"/>
      <color rgb="FFF0A09E"/>
      <color rgb="FFF8BABA"/>
      <color rgb="FFF99595"/>
      <color rgb="FFEEBCBC"/>
      <color rgb="FFF3A7A7"/>
      <color rgb="FFFAA4A4"/>
      <color rgb="FFF4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Poměr</a:t>
            </a:r>
            <a:r>
              <a:rPr lang="cs-CZ" baseline="0"/>
              <a:t> zastoupení chlapecké kategorie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0C-4D2F-8417-05A99B798C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0C-4D2F-8417-05A99B798C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0C-4D2F-8417-05A99B798C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0C-4D2F-8417-05A99B798C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60C-4D2F-8417-05A99B798C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60C-4D2F-8417-05A99B798C1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60C-4D2F-8417-05A99B798C1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60C-4D2F-8417-05A99B798C1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60C-4D2F-8417-05A99B798C10}"/>
              </c:ext>
            </c:extLst>
          </c:dPt>
          <c:dLbls>
            <c:dLbl>
              <c:idx val="0"/>
              <c:layout>
                <c:manualLayout>
                  <c:x val="0.19489247311827956"/>
                  <c:y val="4.48933782267115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0C-4D2F-8417-05A99B798C10}"/>
                </c:ext>
              </c:extLst>
            </c:dLbl>
            <c:dLbl>
              <c:idx val="4"/>
              <c:layout>
                <c:manualLayout>
                  <c:x val="-3.6962365591397851E-2"/>
                  <c:y val="-2.24466891133557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0C-4D2F-8417-05A99B798C10}"/>
                </c:ext>
              </c:extLst>
            </c:dLbl>
            <c:dLbl>
              <c:idx val="5"/>
              <c:layout>
                <c:manualLayout>
                  <c:x val="-5.7123655913978513E-2"/>
                  <c:y val="0.134680134680134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0C-4D2F-8417-05A99B798C10}"/>
                </c:ext>
              </c:extLst>
            </c:dLbl>
            <c:dLbl>
              <c:idx val="6"/>
              <c:layout>
                <c:manualLayout>
                  <c:x val="3.3602150537634409E-3"/>
                  <c:y val="-6.73400673400673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0C-4D2F-8417-05A99B798C10}"/>
                </c:ext>
              </c:extLst>
            </c:dLbl>
            <c:dLbl>
              <c:idx val="8"/>
              <c:layout>
                <c:manualLayout>
                  <c:x val="0.15961021505376347"/>
                  <c:y val="2.24466891133557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961645923291846"/>
                      <c:h val="0.120860986652762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60C-4D2F-8417-05A99B798C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statistika!$B$4:$B$12</c:f>
              <c:strCache>
                <c:ptCount val="3"/>
                <c:pt idx="0">
                  <c:v>Atletická školka</c:v>
                </c:pt>
                <c:pt idx="1">
                  <c:v>Hendikepovaní</c:v>
                </c:pt>
                <c:pt idx="2">
                  <c:v>Součet</c:v>
                </c:pt>
              </c:strCache>
            </c:strRef>
          </c:cat>
          <c:val>
            <c:numRef>
              <c:f>statistika!$D$4:$D$12</c:f>
              <c:numCache>
                <c:formatCode>General</c:formatCode>
                <c:ptCount val="9"/>
                <c:pt idx="0">
                  <c:v>13</c:v>
                </c:pt>
                <c:pt idx="1">
                  <c:v>1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9-481C-84C3-B5055D5DD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Poměr</a:t>
            </a:r>
            <a:r>
              <a:rPr lang="cs-CZ" baseline="0"/>
              <a:t> zastoupení dívčí kategorie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0545305689999757"/>
          <c:y val="0.19427019783062235"/>
          <c:w val="0.58297791904452312"/>
          <c:h val="0.708412409987213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4-4513-8076-03AF23C00C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4-4513-8076-03AF23C00C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4-4513-8076-03AF23C00C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4-4513-8076-03AF23C00C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554-4513-8076-03AF23C00C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554-4513-8076-03AF23C00C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554-4513-8076-03AF23C00CB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554-4513-8076-03AF23C00CB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554-4513-8076-03AF23C00CB3}"/>
              </c:ext>
            </c:extLst>
          </c:dPt>
          <c:dLbls>
            <c:dLbl>
              <c:idx val="0"/>
              <c:layout>
                <c:manualLayout>
                  <c:x val="7.64525993883792E-2"/>
                  <c:y val="-2.22965440356744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54-4513-8076-03AF23C00CB3}"/>
                </c:ext>
              </c:extLst>
            </c:dLbl>
            <c:dLbl>
              <c:idx val="4"/>
              <c:layout>
                <c:manualLayout>
                  <c:x val="-0.17737003058103976"/>
                  <c:y val="9.66183574879227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54-4513-8076-03AF23C00CB3}"/>
                </c:ext>
              </c:extLst>
            </c:dLbl>
            <c:dLbl>
              <c:idx val="5"/>
              <c:layout>
                <c:manualLayout>
                  <c:x val="-8.5626911314984705E-2"/>
                  <c:y val="-3.34448160535117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54-4513-8076-03AF23C00CB3}"/>
                </c:ext>
              </c:extLst>
            </c:dLbl>
            <c:dLbl>
              <c:idx val="6"/>
              <c:layout>
                <c:manualLayout>
                  <c:x val="-0.25382262996941896"/>
                  <c:y val="1.858045336306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798044739820368E-2"/>
                      <c:h val="0.103939056112969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554-4513-8076-03AF23C00CB3}"/>
                </c:ext>
              </c:extLst>
            </c:dLbl>
            <c:dLbl>
              <c:idx val="7"/>
              <c:layout>
                <c:manualLayout>
                  <c:x val="-3.0581039755351681E-2"/>
                  <c:y val="-1.8580453363062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54-4513-8076-03AF23C00CB3}"/>
                </c:ext>
              </c:extLst>
            </c:dLbl>
            <c:dLbl>
              <c:idx val="8"/>
              <c:layout>
                <c:manualLayout>
                  <c:x val="5.8103975535168141E-2"/>
                  <c:y val="3.71609067261241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54-4513-8076-03AF23C00C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statistika!$B$4:$B$12</c:f>
              <c:strCache>
                <c:ptCount val="3"/>
                <c:pt idx="0">
                  <c:v>Atletická školka</c:v>
                </c:pt>
                <c:pt idx="1">
                  <c:v>Hendikepovaní</c:v>
                </c:pt>
                <c:pt idx="2">
                  <c:v>Součet</c:v>
                </c:pt>
              </c:strCache>
            </c:strRef>
          </c:cat>
          <c:val>
            <c:numRef>
              <c:f>statistika!$E$4:$E$12</c:f>
              <c:numCache>
                <c:formatCode>General</c:formatCode>
                <c:ptCount val="9"/>
                <c:pt idx="0">
                  <c:v>13</c:v>
                </c:pt>
                <c:pt idx="1">
                  <c:v>1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0-4CE9-B1C2-FA9FCC3A70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Zastoupení kategorií (pohlaví dohromady)</a:t>
            </a:r>
          </a:p>
        </c:rich>
      </c:tx>
      <c:layout>
        <c:manualLayout>
          <c:xMode val="edge"/>
          <c:yMode val="edge"/>
          <c:x val="0.12551583778460224"/>
          <c:y val="2.2471910112359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84-4A29-8881-FD270194D3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84-4A29-8881-FD270194D3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84-4A29-8881-FD270194D3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84-4A29-8881-FD270194D3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284-4A29-8881-FD270194D3A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84-4A29-8881-FD270194D3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284-4A29-8881-FD270194D3A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284-4A29-8881-FD270194D3A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284-4A29-8881-FD270194D3A7}"/>
              </c:ext>
            </c:extLst>
          </c:dPt>
          <c:dLbls>
            <c:dLbl>
              <c:idx val="0"/>
              <c:layout>
                <c:manualLayout>
                  <c:x val="7.3385656968479679E-2"/>
                  <c:y val="5.43681618449379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84-4A29-8881-FD270194D3A7}"/>
                </c:ext>
              </c:extLst>
            </c:dLbl>
            <c:dLbl>
              <c:idx val="1"/>
              <c:layout>
                <c:manualLayout>
                  <c:x val="-2.4508662387626684E-3"/>
                  <c:y val="3.9508979916836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84-4A29-8881-FD270194D3A7}"/>
                </c:ext>
              </c:extLst>
            </c:dLbl>
            <c:dLbl>
              <c:idx val="2"/>
              <c:layout>
                <c:manualLayout>
                  <c:x val="4.6531406309885941E-2"/>
                  <c:y val="-2.46403609661151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84-4A29-8881-FD270194D3A7}"/>
                </c:ext>
              </c:extLst>
            </c:dLbl>
            <c:dLbl>
              <c:idx val="3"/>
              <c:layout>
                <c:manualLayout>
                  <c:x val="4.9105865001625257E-3"/>
                  <c:y val="8.05538352649739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84-4A29-8881-FD270194D3A7}"/>
                </c:ext>
              </c:extLst>
            </c:dLbl>
            <c:dLbl>
              <c:idx val="4"/>
              <c:layout>
                <c:manualLayout>
                  <c:x val="-0.11058274023510463"/>
                  <c:y val="6.71494293550384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84-4A29-8881-FD270194D3A7}"/>
                </c:ext>
              </c:extLst>
            </c:dLbl>
            <c:dLbl>
              <c:idx val="5"/>
              <c:layout>
                <c:manualLayout>
                  <c:x val="-9.7081689881186289E-2"/>
                  <c:y val="-9.20227668170692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84-4A29-8881-FD270194D3A7}"/>
                </c:ext>
              </c:extLst>
            </c:dLbl>
            <c:dLbl>
              <c:idx val="6"/>
              <c:layout>
                <c:manualLayout>
                  <c:x val="1.2984120977484071E-2"/>
                  <c:y val="-2.86469668819487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84-4A29-8881-FD270194D3A7}"/>
                </c:ext>
              </c:extLst>
            </c:dLbl>
            <c:dLbl>
              <c:idx val="7"/>
              <c:layout>
                <c:manualLayout>
                  <c:x val="7.7056680299435769E-3"/>
                  <c:y val="2.25662803385531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84-4A29-8881-FD270194D3A7}"/>
                </c:ext>
              </c:extLst>
            </c:dLbl>
            <c:dLbl>
              <c:idx val="8"/>
              <c:layout>
                <c:manualLayout>
                  <c:x val="6.5695149936202527E-2"/>
                  <c:y val="2.0033914300038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84-4A29-8881-FD270194D3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statistika!$B$4:$B$12</c:f>
              <c:strCache>
                <c:ptCount val="3"/>
                <c:pt idx="0">
                  <c:v>Atletická školka</c:v>
                </c:pt>
                <c:pt idx="1">
                  <c:v>Hendikepovaní</c:v>
                </c:pt>
                <c:pt idx="2">
                  <c:v>Součet</c:v>
                </c:pt>
              </c:strCache>
            </c:strRef>
          </c:cat>
          <c:val>
            <c:numRef>
              <c:f>statistika!$F$4:$F$12</c:f>
              <c:numCache>
                <c:formatCode>General</c:formatCode>
                <c:ptCount val="9"/>
                <c:pt idx="0">
                  <c:v>26</c:v>
                </c:pt>
                <c:pt idx="1">
                  <c:v>2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8-4E35-B298-3952E82E0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Poměr</a:t>
            </a:r>
            <a:r>
              <a:rPr lang="cs-CZ" baseline="0"/>
              <a:t> zastoupení pohlaví (kategorie dohromady)</a:t>
            </a:r>
          </a:p>
        </c:rich>
      </c:tx>
      <c:layout>
        <c:manualLayout>
          <c:xMode val="edge"/>
          <c:yMode val="edge"/>
          <c:x val="0.12055860441687212"/>
          <c:y val="4.7188768907023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DB-4F45-9333-0F9953DD2D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DB-4F45-9333-0F9953DD2D94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statistika!$D$3:$E$3</c:f>
              <c:strCache>
                <c:ptCount val="2"/>
                <c:pt idx="0">
                  <c:v>Chlapci</c:v>
                </c:pt>
                <c:pt idx="1">
                  <c:v>Dívky</c:v>
                </c:pt>
              </c:strCache>
            </c:strRef>
          </c:cat>
          <c:val>
            <c:numRef>
              <c:f>statistika!$D$13:$E$13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D6CA-4C8D-9661-E9C08AC5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102870</xdr:rowOff>
    </xdr:from>
    <xdr:to>
      <xdr:col>5</xdr:col>
      <xdr:colOff>175260</xdr:colOff>
      <xdr:row>33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205740</xdr:colOff>
      <xdr:row>14</xdr:row>
      <xdr:rowOff>102870</xdr:rowOff>
    </xdr:from>
    <xdr:to>
      <xdr:col>10</xdr:col>
      <xdr:colOff>571500</xdr:colOff>
      <xdr:row>33</xdr:row>
      <xdr:rowOff>22860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617220</xdr:colOff>
      <xdr:row>14</xdr:row>
      <xdr:rowOff>106680</xdr:rowOff>
    </xdr:from>
    <xdr:to>
      <xdr:col>16</xdr:col>
      <xdr:colOff>15240</xdr:colOff>
      <xdr:row>33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133350</xdr:rowOff>
    </xdr:from>
    <xdr:to>
      <xdr:col>5</xdr:col>
      <xdr:colOff>167640</xdr:colOff>
      <xdr:row>49</xdr:row>
      <xdr:rowOff>60960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T17"/>
  <sheetViews>
    <sheetView zoomScaleNormal="100" workbookViewId="0">
      <pane ySplit="4" topLeftCell="A5" activePane="bottomLeft" state="frozen"/>
      <selection activeCell="A3" sqref="A3:A4"/>
      <selection pane="bottomLeft" activeCell="B21" sqref="B21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5" max="6" width="8.88671875" customWidth="1"/>
    <col min="7" max="7" width="3.88671875" customWidth="1"/>
    <col min="8" max="9" width="8.88671875" customWidth="1"/>
    <col min="10" max="10" width="3.88671875" customWidth="1"/>
    <col min="11" max="11" width="8.88671875" customWidth="1"/>
    <col min="12" max="12" width="3.88671875" customWidth="1"/>
    <col min="13" max="13" width="5.77734375" customWidth="1"/>
    <col min="14" max="14" width="7.77734375" customWidth="1"/>
  </cols>
  <sheetData>
    <row r="1" spans="1:20" x14ac:dyDescent="0.3">
      <c r="A1" s="84" t="s">
        <v>116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20" ht="15" thickBot="1" x14ac:dyDescent="0.3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20" ht="15" thickBot="1" x14ac:dyDescent="0.35">
      <c r="A3" s="83" t="s">
        <v>0</v>
      </c>
      <c r="B3" s="82" t="s">
        <v>1</v>
      </c>
      <c r="C3" s="82" t="s">
        <v>2</v>
      </c>
      <c r="D3" s="82" t="s">
        <v>3</v>
      </c>
      <c r="E3" s="82" t="s">
        <v>5</v>
      </c>
      <c r="F3" s="82"/>
      <c r="G3" s="82"/>
      <c r="H3" s="82" t="s">
        <v>6</v>
      </c>
      <c r="I3" s="83"/>
      <c r="J3" s="83"/>
      <c r="K3" s="82" t="s">
        <v>7</v>
      </c>
      <c r="L3" s="82"/>
      <c r="M3" s="83" t="s">
        <v>9</v>
      </c>
      <c r="N3" s="85" t="s">
        <v>10</v>
      </c>
      <c r="Q3" s="81" t="s">
        <v>141</v>
      </c>
      <c r="R3" s="81"/>
      <c r="S3" s="81"/>
      <c r="T3" s="81"/>
    </row>
    <row r="4" spans="1:20" ht="15" thickBot="1" x14ac:dyDescent="0.35">
      <c r="A4" s="83"/>
      <c r="B4" s="82"/>
      <c r="C4" s="82"/>
      <c r="D4" s="8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83"/>
      <c r="N4" s="85"/>
      <c r="Q4" s="81"/>
      <c r="R4" s="81"/>
      <c r="S4" s="81"/>
      <c r="T4" s="81"/>
    </row>
    <row r="5" spans="1:20" x14ac:dyDescent="0.3">
      <c r="A5" s="14">
        <v>1</v>
      </c>
      <c r="B5" s="24" t="s">
        <v>158</v>
      </c>
      <c r="C5" s="35">
        <v>19</v>
      </c>
      <c r="D5" s="14"/>
      <c r="E5" s="32">
        <v>10.3</v>
      </c>
      <c r="F5" s="76"/>
      <c r="G5" s="14">
        <f>RANK(E5,$E$5:$E$17,1)</f>
        <v>5</v>
      </c>
      <c r="H5" s="48">
        <v>2.2999999999999998</v>
      </c>
      <c r="I5" s="31"/>
      <c r="J5" s="14">
        <f>RANK(H5,$H$5:$H$17,0)</f>
        <v>5</v>
      </c>
      <c r="K5" s="32">
        <v>15.49</v>
      </c>
      <c r="L5" s="14">
        <f>RANK(K5,$K$5:$K$17,0)</f>
        <v>2</v>
      </c>
      <c r="M5" s="14">
        <f t="shared" ref="M5:M17" si="0">G5+J5+L5</f>
        <v>12</v>
      </c>
      <c r="N5" s="26">
        <v>3</v>
      </c>
    </row>
    <row r="6" spans="1:20" x14ac:dyDescent="0.3">
      <c r="A6" s="15">
        <v>2</v>
      </c>
      <c r="B6" s="25" t="s">
        <v>160</v>
      </c>
      <c r="C6" s="34">
        <v>19</v>
      </c>
      <c r="D6" s="15"/>
      <c r="E6" s="33">
        <v>11.6</v>
      </c>
      <c r="F6" s="77"/>
      <c r="G6" s="15">
        <f t="shared" ref="G6:G16" si="1">RANK(E6,$E$5:$E$17,1)</f>
        <v>9</v>
      </c>
      <c r="H6" s="49">
        <v>0.9</v>
      </c>
      <c r="I6" s="30"/>
      <c r="J6" s="15">
        <f t="shared" ref="J6:J17" si="2">RANK(H6,$H$5:$H$17,0)</f>
        <v>13</v>
      </c>
      <c r="K6" s="33">
        <v>7.03</v>
      </c>
      <c r="L6" s="15">
        <f t="shared" ref="L6:L17" si="3">RANK(K6,$K$5:$K$17,0)</f>
        <v>10</v>
      </c>
      <c r="M6" s="15">
        <f t="shared" si="0"/>
        <v>32</v>
      </c>
      <c r="N6" s="27">
        <f t="shared" ref="N6:N17" si="4">RANK(M6,$M$5:$M$17,1)</f>
        <v>10</v>
      </c>
      <c r="P6" s="51"/>
      <c r="Q6" s="51"/>
      <c r="R6" s="51"/>
      <c r="S6" s="51"/>
      <c r="T6" s="51"/>
    </row>
    <row r="7" spans="1:20" x14ac:dyDescent="0.3">
      <c r="A7" s="56">
        <v>3</v>
      </c>
      <c r="B7" s="4" t="s">
        <v>163</v>
      </c>
      <c r="C7" s="34">
        <v>17</v>
      </c>
      <c r="D7" s="15"/>
      <c r="E7" s="49">
        <v>9.4</v>
      </c>
      <c r="F7" s="77"/>
      <c r="G7" s="15">
        <f t="shared" si="1"/>
        <v>2</v>
      </c>
      <c r="H7" s="49">
        <v>2.16</v>
      </c>
      <c r="I7" s="30"/>
      <c r="J7" s="15">
        <f t="shared" si="2"/>
        <v>6</v>
      </c>
      <c r="K7" s="33">
        <v>15.05</v>
      </c>
      <c r="L7" s="15">
        <f t="shared" si="3"/>
        <v>4</v>
      </c>
      <c r="M7" s="15">
        <f t="shared" si="0"/>
        <v>12</v>
      </c>
      <c r="N7" s="27">
        <f t="shared" si="4"/>
        <v>2</v>
      </c>
      <c r="P7" s="51"/>
      <c r="Q7" s="51"/>
      <c r="R7" s="51"/>
      <c r="S7" s="51"/>
      <c r="T7" s="51"/>
    </row>
    <row r="8" spans="1:20" x14ac:dyDescent="0.3">
      <c r="A8" s="56">
        <v>4</v>
      </c>
      <c r="B8" s="4" t="s">
        <v>164</v>
      </c>
      <c r="C8" s="34">
        <v>17</v>
      </c>
      <c r="D8" s="15"/>
      <c r="E8" s="49">
        <v>9.6999999999999993</v>
      </c>
      <c r="F8" s="77"/>
      <c r="G8" s="15">
        <f t="shared" si="1"/>
        <v>3</v>
      </c>
      <c r="H8" s="49">
        <v>2.12</v>
      </c>
      <c r="I8" s="30"/>
      <c r="J8" s="15">
        <f t="shared" si="2"/>
        <v>7</v>
      </c>
      <c r="K8" s="33">
        <v>14.49</v>
      </c>
      <c r="L8" s="15">
        <f t="shared" si="3"/>
        <v>5</v>
      </c>
      <c r="M8" s="15">
        <f t="shared" si="0"/>
        <v>15</v>
      </c>
      <c r="N8" s="27">
        <f t="shared" si="4"/>
        <v>6</v>
      </c>
      <c r="P8" s="51"/>
      <c r="Q8" s="51"/>
      <c r="R8" s="51"/>
      <c r="S8" s="51"/>
      <c r="T8" s="51"/>
    </row>
    <row r="9" spans="1:20" x14ac:dyDescent="0.3">
      <c r="A9" s="15">
        <v>5</v>
      </c>
      <c r="B9" s="25" t="s">
        <v>166</v>
      </c>
      <c r="C9" s="34">
        <v>17</v>
      </c>
      <c r="D9" s="15" t="s">
        <v>91</v>
      </c>
      <c r="E9" s="49">
        <v>12.7</v>
      </c>
      <c r="F9" s="78"/>
      <c r="G9" s="15">
        <f t="shared" si="1"/>
        <v>11</v>
      </c>
      <c r="H9" s="49">
        <v>1.78</v>
      </c>
      <c r="I9" s="30"/>
      <c r="J9" s="15">
        <f t="shared" si="2"/>
        <v>10</v>
      </c>
      <c r="K9" s="33">
        <v>5.88</v>
      </c>
      <c r="L9" s="15">
        <f t="shared" si="3"/>
        <v>11</v>
      </c>
      <c r="M9" s="15">
        <f t="shared" si="0"/>
        <v>32</v>
      </c>
      <c r="N9" s="27">
        <v>11</v>
      </c>
    </row>
    <row r="10" spans="1:20" x14ac:dyDescent="0.3">
      <c r="A10" s="56">
        <v>6</v>
      </c>
      <c r="B10" s="4" t="s">
        <v>167</v>
      </c>
      <c r="C10" s="34">
        <v>17</v>
      </c>
      <c r="D10" s="15" t="s">
        <v>91</v>
      </c>
      <c r="E10" s="49">
        <v>10.6</v>
      </c>
      <c r="F10" s="79"/>
      <c r="G10" s="15">
        <f t="shared" si="1"/>
        <v>8</v>
      </c>
      <c r="H10" s="49">
        <v>2.38</v>
      </c>
      <c r="I10" s="30"/>
      <c r="J10" s="15">
        <f t="shared" si="2"/>
        <v>4</v>
      </c>
      <c r="K10" s="33">
        <v>7.82</v>
      </c>
      <c r="L10" s="15">
        <f t="shared" si="3"/>
        <v>9</v>
      </c>
      <c r="M10" s="15">
        <f t="shared" si="0"/>
        <v>21</v>
      </c>
      <c r="N10" s="27">
        <f t="shared" si="4"/>
        <v>8</v>
      </c>
    </row>
    <row r="11" spans="1:20" x14ac:dyDescent="0.3">
      <c r="A11" s="56">
        <v>7</v>
      </c>
      <c r="B11" s="4" t="s">
        <v>171</v>
      </c>
      <c r="C11" s="34">
        <v>19</v>
      </c>
      <c r="D11" s="15" t="s">
        <v>53</v>
      </c>
      <c r="E11" s="49">
        <v>14.3</v>
      </c>
      <c r="F11" s="77"/>
      <c r="G11" s="15">
        <f t="shared" si="1"/>
        <v>13</v>
      </c>
      <c r="H11" s="49">
        <v>1.84</v>
      </c>
      <c r="I11" s="30"/>
      <c r="J11" s="15">
        <f t="shared" si="2"/>
        <v>9</v>
      </c>
      <c r="K11" s="33">
        <v>8.74</v>
      </c>
      <c r="L11" s="15">
        <f t="shared" si="3"/>
        <v>8</v>
      </c>
      <c r="M11" s="15">
        <f t="shared" si="0"/>
        <v>30</v>
      </c>
      <c r="N11" s="27">
        <f t="shared" si="4"/>
        <v>9</v>
      </c>
    </row>
    <row r="12" spans="1:20" x14ac:dyDescent="0.3">
      <c r="A12" s="56">
        <v>8</v>
      </c>
      <c r="B12" s="4" t="s">
        <v>174</v>
      </c>
      <c r="C12" s="34">
        <v>17</v>
      </c>
      <c r="D12" s="15" t="s">
        <v>61</v>
      </c>
      <c r="E12" s="49">
        <v>9</v>
      </c>
      <c r="F12" s="64"/>
      <c r="G12" s="15">
        <f t="shared" si="1"/>
        <v>1</v>
      </c>
      <c r="H12" s="49">
        <v>3.13</v>
      </c>
      <c r="I12" s="30"/>
      <c r="J12" s="15">
        <f t="shared" si="2"/>
        <v>1</v>
      </c>
      <c r="K12" s="33">
        <v>15.36</v>
      </c>
      <c r="L12" s="15">
        <f t="shared" si="3"/>
        <v>3</v>
      </c>
      <c r="M12" s="15">
        <f t="shared" si="0"/>
        <v>5</v>
      </c>
      <c r="N12" s="27">
        <f t="shared" si="4"/>
        <v>1</v>
      </c>
    </row>
    <row r="13" spans="1:20" x14ac:dyDescent="0.3">
      <c r="A13" s="56">
        <v>9</v>
      </c>
      <c r="B13" s="4" t="s">
        <v>175</v>
      </c>
      <c r="C13" s="34">
        <v>17</v>
      </c>
      <c r="D13" s="15" t="s">
        <v>61</v>
      </c>
      <c r="E13" s="49">
        <v>10.3</v>
      </c>
      <c r="F13" s="65"/>
      <c r="G13" s="15">
        <f t="shared" si="1"/>
        <v>5</v>
      </c>
      <c r="H13" s="49">
        <v>2</v>
      </c>
      <c r="I13" s="30"/>
      <c r="J13" s="15">
        <f t="shared" si="2"/>
        <v>8</v>
      </c>
      <c r="K13" s="33">
        <v>15.71</v>
      </c>
      <c r="L13" s="15">
        <f t="shared" si="3"/>
        <v>1</v>
      </c>
      <c r="M13" s="15">
        <f t="shared" si="0"/>
        <v>14</v>
      </c>
      <c r="N13" s="27">
        <f t="shared" si="4"/>
        <v>5</v>
      </c>
    </row>
    <row r="14" spans="1:20" x14ac:dyDescent="0.3">
      <c r="A14" s="56">
        <v>10</v>
      </c>
      <c r="B14" s="4" t="s">
        <v>176</v>
      </c>
      <c r="C14" s="34">
        <v>18</v>
      </c>
      <c r="D14" s="15" t="s">
        <v>61</v>
      </c>
      <c r="E14" s="49">
        <v>13</v>
      </c>
      <c r="F14" s="80"/>
      <c r="G14" s="15">
        <f t="shared" si="1"/>
        <v>12</v>
      </c>
      <c r="H14" s="49">
        <v>1.6</v>
      </c>
      <c r="I14" s="30"/>
      <c r="J14" s="15">
        <f t="shared" si="2"/>
        <v>12</v>
      </c>
      <c r="K14" s="33">
        <v>3.12</v>
      </c>
      <c r="L14" s="15">
        <f t="shared" si="3"/>
        <v>13</v>
      </c>
      <c r="M14" s="15">
        <f t="shared" si="0"/>
        <v>37</v>
      </c>
      <c r="N14" s="27">
        <f t="shared" si="4"/>
        <v>13</v>
      </c>
    </row>
    <row r="15" spans="1:20" x14ac:dyDescent="0.3">
      <c r="A15" s="56">
        <v>11</v>
      </c>
      <c r="B15" s="4" t="s">
        <v>185</v>
      </c>
      <c r="C15" s="34">
        <v>18</v>
      </c>
      <c r="D15" s="15" t="s">
        <v>53</v>
      </c>
      <c r="E15" s="49">
        <v>10</v>
      </c>
      <c r="F15" s="64"/>
      <c r="G15" s="15">
        <f t="shared" si="1"/>
        <v>4</v>
      </c>
      <c r="H15" s="49">
        <v>2.5099999999999998</v>
      </c>
      <c r="I15" s="30"/>
      <c r="J15" s="15">
        <f t="shared" si="2"/>
        <v>2</v>
      </c>
      <c r="K15" s="33">
        <v>10.97</v>
      </c>
      <c r="L15" s="15">
        <f t="shared" si="3"/>
        <v>7</v>
      </c>
      <c r="M15" s="15">
        <f t="shared" si="0"/>
        <v>13</v>
      </c>
      <c r="N15" s="27">
        <f t="shared" si="4"/>
        <v>4</v>
      </c>
    </row>
    <row r="16" spans="1:20" x14ac:dyDescent="0.3">
      <c r="A16" s="56">
        <v>12</v>
      </c>
      <c r="B16" s="4" t="s">
        <v>186</v>
      </c>
      <c r="C16" s="34">
        <v>19</v>
      </c>
      <c r="D16" s="15" t="s">
        <v>61</v>
      </c>
      <c r="E16" s="49">
        <v>11.9</v>
      </c>
      <c r="F16" s="64"/>
      <c r="G16" s="15">
        <f t="shared" si="1"/>
        <v>10</v>
      </c>
      <c r="H16" s="49">
        <v>1.62</v>
      </c>
      <c r="I16" s="30"/>
      <c r="J16" s="15">
        <f t="shared" si="2"/>
        <v>11</v>
      </c>
      <c r="K16" s="33">
        <v>4.97</v>
      </c>
      <c r="L16" s="15">
        <f t="shared" si="3"/>
        <v>12</v>
      </c>
      <c r="M16" s="15">
        <f t="shared" si="0"/>
        <v>33</v>
      </c>
      <c r="N16" s="27">
        <f t="shared" si="4"/>
        <v>12</v>
      </c>
    </row>
    <row r="17" spans="1:14" x14ac:dyDescent="0.3">
      <c r="A17" s="56">
        <v>13</v>
      </c>
      <c r="B17" s="4" t="s">
        <v>187</v>
      </c>
      <c r="C17" s="34">
        <v>17</v>
      </c>
      <c r="D17" s="15" t="s">
        <v>53</v>
      </c>
      <c r="E17" s="49">
        <v>10.5</v>
      </c>
      <c r="F17" s="65"/>
      <c r="G17" s="15">
        <f>RANK(E17,$E$5:$E$17,1)</f>
        <v>7</v>
      </c>
      <c r="H17" s="49">
        <v>2.5099999999999998</v>
      </c>
      <c r="I17" s="30"/>
      <c r="J17" s="15">
        <f t="shared" si="2"/>
        <v>2</v>
      </c>
      <c r="K17" s="33">
        <v>12.14</v>
      </c>
      <c r="L17" s="15">
        <f t="shared" si="3"/>
        <v>6</v>
      </c>
      <c r="M17" s="15">
        <f t="shared" si="0"/>
        <v>15</v>
      </c>
      <c r="N17" s="27">
        <v>7</v>
      </c>
    </row>
  </sheetData>
  <sortState xmlns:xlrd2="http://schemas.microsoft.com/office/spreadsheetml/2017/richdata2" ref="A3:N17">
    <sortCondition ref="N5:N12"/>
  </sortState>
  <mergeCells count="11">
    <mergeCell ref="Q3:T4"/>
    <mergeCell ref="B3:B4"/>
    <mergeCell ref="A3:A4"/>
    <mergeCell ref="A1:N2"/>
    <mergeCell ref="E3:G3"/>
    <mergeCell ref="H3:J3"/>
    <mergeCell ref="K3:L3"/>
    <mergeCell ref="C3:C4"/>
    <mergeCell ref="D3:D4"/>
    <mergeCell ref="M3:M4"/>
    <mergeCell ref="N3:N4"/>
  </mergeCells>
  <conditionalFormatting sqref="I5:I17">
    <cfRule type="cellIs" dxfId="3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T26"/>
  <sheetViews>
    <sheetView workbookViewId="0">
      <pane ySplit="4" topLeftCell="A5" activePane="bottomLeft" state="frozen"/>
      <selection activeCell="A3" sqref="A3:A4"/>
      <selection pane="bottomLeft" activeCell="D5" sqref="D5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3" max="13" width="5.77734375" customWidth="1"/>
    <col min="14" max="14" width="7.77734375" customWidth="1"/>
  </cols>
  <sheetData>
    <row r="1" spans="1:20" x14ac:dyDescent="0.3">
      <c r="A1" s="84" t="s">
        <v>117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20" ht="15" thickBot="1" x14ac:dyDescent="0.3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20" ht="15" thickBot="1" x14ac:dyDescent="0.35">
      <c r="A3" s="83" t="s">
        <v>0</v>
      </c>
      <c r="B3" s="82" t="s">
        <v>1</v>
      </c>
      <c r="C3" s="82" t="s">
        <v>2</v>
      </c>
      <c r="D3" s="82" t="s">
        <v>3</v>
      </c>
      <c r="E3" s="82" t="s">
        <v>5</v>
      </c>
      <c r="F3" s="82"/>
      <c r="G3" s="82"/>
      <c r="H3" s="82" t="s">
        <v>6</v>
      </c>
      <c r="I3" s="83"/>
      <c r="J3" s="83"/>
      <c r="K3" s="82" t="s">
        <v>7</v>
      </c>
      <c r="L3" s="82"/>
      <c r="M3" s="83" t="s">
        <v>9</v>
      </c>
      <c r="N3" s="85" t="s">
        <v>10</v>
      </c>
      <c r="Q3" s="81" t="s">
        <v>141</v>
      </c>
      <c r="R3" s="81"/>
      <c r="S3" s="81"/>
      <c r="T3" s="81"/>
    </row>
    <row r="4" spans="1:20" ht="15" thickBot="1" x14ac:dyDescent="0.35">
      <c r="A4" s="83"/>
      <c r="B4" s="82"/>
      <c r="C4" s="82"/>
      <c r="D4" s="8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83"/>
      <c r="N4" s="85"/>
      <c r="Q4" s="81"/>
      <c r="R4" s="81"/>
      <c r="S4" s="81"/>
      <c r="T4" s="81"/>
    </row>
    <row r="5" spans="1:20" ht="14.4" customHeight="1" x14ac:dyDescent="0.3">
      <c r="A5" s="15">
        <v>1</v>
      </c>
      <c r="B5" s="25" t="s">
        <v>153</v>
      </c>
      <c r="C5" s="34">
        <v>17</v>
      </c>
      <c r="D5" s="15" t="s">
        <v>154</v>
      </c>
      <c r="E5" s="33">
        <v>9.19</v>
      </c>
      <c r="F5" s="66"/>
      <c r="G5" s="15">
        <f>RANK(E5,$E$5:$E$17,1)</f>
        <v>1</v>
      </c>
      <c r="H5" s="49">
        <v>2.52</v>
      </c>
      <c r="I5" s="30"/>
      <c r="J5" s="15">
        <f>RANK(H5,$H$5:$H$25,0)</f>
        <v>2</v>
      </c>
      <c r="K5" s="33">
        <v>12</v>
      </c>
      <c r="L5" s="15">
        <f>RANK(K5,$K$5:$K$25,0)</f>
        <v>3</v>
      </c>
      <c r="M5" s="15">
        <f t="shared" ref="M5:M25" si="0">L5+J5+G5</f>
        <v>6</v>
      </c>
      <c r="N5" s="27">
        <f>RANK(M5,$M$5:$M$25,1)</f>
        <v>2</v>
      </c>
      <c r="P5" s="51"/>
      <c r="Q5" s="51"/>
      <c r="R5" s="51"/>
      <c r="S5" s="51"/>
      <c r="T5" s="51"/>
    </row>
    <row r="6" spans="1:20" x14ac:dyDescent="0.3">
      <c r="A6" s="15">
        <v>2</v>
      </c>
      <c r="B6" s="25" t="s">
        <v>165</v>
      </c>
      <c r="C6" s="34">
        <v>17</v>
      </c>
      <c r="D6" s="15" t="s">
        <v>67</v>
      </c>
      <c r="E6" s="56">
        <v>10.220000000000001</v>
      </c>
      <c r="F6" s="58"/>
      <c r="G6" s="15">
        <f t="shared" ref="G6:G17" si="1">RANK(E6,$E$5:$E$17,1)</f>
        <v>3</v>
      </c>
      <c r="H6" s="49">
        <v>2.0299999999999998</v>
      </c>
      <c r="I6" s="30"/>
      <c r="J6" s="15">
        <f t="shared" ref="J6:J25" si="2">RANK(H6,$H$5:$H$25,0)</f>
        <v>8</v>
      </c>
      <c r="K6" s="15">
        <v>10.4</v>
      </c>
      <c r="L6" s="15">
        <f t="shared" ref="L6:L25" si="3">RANK(K6,$K$5:$K$25,0)</f>
        <v>5</v>
      </c>
      <c r="M6" s="15">
        <f t="shared" si="0"/>
        <v>16</v>
      </c>
      <c r="N6" s="27">
        <f t="shared" ref="N6:N25" si="4">RANK(M6,$M$5:$M$25,1)</f>
        <v>5</v>
      </c>
      <c r="P6" s="51"/>
      <c r="Q6" s="51"/>
      <c r="R6" s="51"/>
      <c r="S6" s="51"/>
      <c r="T6" s="51"/>
    </row>
    <row r="7" spans="1:20" x14ac:dyDescent="0.3">
      <c r="A7" s="15">
        <v>3</v>
      </c>
      <c r="B7" s="25" t="s">
        <v>168</v>
      </c>
      <c r="C7" s="34">
        <v>18</v>
      </c>
      <c r="D7" s="15" t="s">
        <v>91</v>
      </c>
      <c r="E7" s="33">
        <v>11.39</v>
      </c>
      <c r="F7" s="67"/>
      <c r="G7" s="15">
        <f t="shared" si="1"/>
        <v>9</v>
      </c>
      <c r="H7" s="49">
        <v>1.78</v>
      </c>
      <c r="I7" s="30"/>
      <c r="J7" s="15">
        <f t="shared" si="2"/>
        <v>10</v>
      </c>
      <c r="K7" s="33">
        <v>8.2899999999999991</v>
      </c>
      <c r="L7" s="15">
        <f t="shared" si="3"/>
        <v>10</v>
      </c>
      <c r="M7" s="15">
        <f t="shared" si="0"/>
        <v>29</v>
      </c>
      <c r="N7" s="27">
        <f t="shared" si="4"/>
        <v>10</v>
      </c>
      <c r="P7" s="51"/>
      <c r="Q7" s="51"/>
      <c r="R7" s="51"/>
      <c r="S7" s="51"/>
      <c r="T7" s="51"/>
    </row>
    <row r="8" spans="1:20" x14ac:dyDescent="0.3">
      <c r="A8" s="56">
        <v>4</v>
      </c>
      <c r="B8" s="4" t="s">
        <v>169</v>
      </c>
      <c r="C8" s="57">
        <v>17</v>
      </c>
      <c r="D8" s="15" t="s">
        <v>170</v>
      </c>
      <c r="E8" s="56">
        <v>10.41</v>
      </c>
      <c r="F8" s="62"/>
      <c r="G8" s="15">
        <f t="shared" si="1"/>
        <v>4</v>
      </c>
      <c r="H8" s="49">
        <v>2.27</v>
      </c>
      <c r="I8" s="30"/>
      <c r="J8" s="15">
        <f t="shared" si="2"/>
        <v>4</v>
      </c>
      <c r="K8" s="15">
        <v>11.1</v>
      </c>
      <c r="L8" s="15">
        <f t="shared" si="3"/>
        <v>4</v>
      </c>
      <c r="M8" s="15">
        <f t="shared" si="0"/>
        <v>12</v>
      </c>
      <c r="N8" s="27">
        <f t="shared" si="4"/>
        <v>3</v>
      </c>
    </row>
    <row r="9" spans="1:20" x14ac:dyDescent="0.3">
      <c r="A9" s="15">
        <v>5</v>
      </c>
      <c r="B9" s="25" t="s">
        <v>172</v>
      </c>
      <c r="C9" s="34">
        <v>21</v>
      </c>
      <c r="D9" s="15" t="s">
        <v>53</v>
      </c>
      <c r="E9" t="s">
        <v>194</v>
      </c>
      <c r="F9" s="58"/>
      <c r="G9" s="15">
        <v>13</v>
      </c>
      <c r="H9" s="49" t="s">
        <v>194</v>
      </c>
      <c r="I9" s="30"/>
      <c r="J9" s="15">
        <v>13</v>
      </c>
      <c r="K9" s="15" t="s">
        <v>194</v>
      </c>
      <c r="L9" s="15">
        <v>13</v>
      </c>
      <c r="M9" s="15">
        <f t="shared" si="0"/>
        <v>39</v>
      </c>
      <c r="N9" s="27">
        <f t="shared" si="4"/>
        <v>13</v>
      </c>
    </row>
    <row r="10" spans="1:20" x14ac:dyDescent="0.3">
      <c r="A10" s="15">
        <v>6</v>
      </c>
      <c r="B10" s="25" t="s">
        <v>173</v>
      </c>
      <c r="C10" s="34">
        <v>17</v>
      </c>
      <c r="D10" s="15" t="s">
        <v>61</v>
      </c>
      <c r="E10" s="56">
        <v>12.68</v>
      </c>
      <c r="G10" s="15">
        <f t="shared" si="1"/>
        <v>10</v>
      </c>
      <c r="H10" s="49">
        <v>2.1</v>
      </c>
      <c r="I10" s="30"/>
      <c r="J10" s="15">
        <f t="shared" si="2"/>
        <v>6</v>
      </c>
      <c r="K10" s="33">
        <v>9.39</v>
      </c>
      <c r="L10" s="15">
        <f t="shared" si="3"/>
        <v>8</v>
      </c>
      <c r="M10" s="15">
        <f t="shared" si="0"/>
        <v>24</v>
      </c>
      <c r="N10" s="27">
        <f t="shared" si="4"/>
        <v>9</v>
      </c>
    </row>
    <row r="11" spans="1:20" x14ac:dyDescent="0.3">
      <c r="A11" s="15">
        <v>7</v>
      </c>
      <c r="B11" s="25" t="s">
        <v>197</v>
      </c>
      <c r="C11" s="34">
        <v>20</v>
      </c>
      <c r="D11" s="15" t="s">
        <v>61</v>
      </c>
      <c r="E11" s="33">
        <v>12.68</v>
      </c>
      <c r="G11" s="15">
        <f t="shared" si="1"/>
        <v>10</v>
      </c>
      <c r="H11" s="49">
        <v>1.06</v>
      </c>
      <c r="I11" s="30"/>
      <c r="J11" s="15">
        <f t="shared" si="2"/>
        <v>11</v>
      </c>
      <c r="K11" s="33" t="s">
        <v>194</v>
      </c>
      <c r="L11" s="15">
        <v>13</v>
      </c>
      <c r="M11" s="15">
        <f t="shared" si="0"/>
        <v>34</v>
      </c>
      <c r="N11" s="27">
        <f t="shared" si="4"/>
        <v>11</v>
      </c>
    </row>
    <row r="12" spans="1:20" x14ac:dyDescent="0.3">
      <c r="A12" s="15">
        <v>8</v>
      </c>
      <c r="B12" s="25" t="s">
        <v>178</v>
      </c>
      <c r="C12" s="34">
        <v>17</v>
      </c>
      <c r="D12" s="15" t="s">
        <v>61</v>
      </c>
      <c r="E12" s="33">
        <v>10.83</v>
      </c>
      <c r="G12" s="15">
        <f t="shared" si="1"/>
        <v>6</v>
      </c>
      <c r="H12" s="49">
        <v>2.1800000000000002</v>
      </c>
      <c r="I12" s="63"/>
      <c r="J12" s="15">
        <f t="shared" si="2"/>
        <v>5</v>
      </c>
      <c r="K12" s="33">
        <v>13.34</v>
      </c>
      <c r="L12" s="15">
        <f t="shared" si="3"/>
        <v>2</v>
      </c>
      <c r="M12" s="15">
        <f t="shared" si="0"/>
        <v>13</v>
      </c>
      <c r="N12" s="27">
        <f t="shared" si="4"/>
        <v>4</v>
      </c>
    </row>
    <row r="13" spans="1:20" x14ac:dyDescent="0.3">
      <c r="A13" s="15">
        <v>9</v>
      </c>
      <c r="B13" s="25" t="s">
        <v>179</v>
      </c>
      <c r="C13" s="34">
        <v>18</v>
      </c>
      <c r="D13" s="15" t="s">
        <v>61</v>
      </c>
      <c r="E13" s="33">
        <v>10.94</v>
      </c>
      <c r="G13" s="15">
        <f t="shared" si="1"/>
        <v>8</v>
      </c>
      <c r="H13" s="49">
        <v>2.29</v>
      </c>
      <c r="I13" s="30"/>
      <c r="J13" s="15">
        <f t="shared" si="2"/>
        <v>3</v>
      </c>
      <c r="K13" s="33">
        <v>9.11</v>
      </c>
      <c r="L13" s="15">
        <f t="shared" si="3"/>
        <v>9</v>
      </c>
      <c r="M13" s="15">
        <f t="shared" si="0"/>
        <v>20</v>
      </c>
      <c r="N13" s="27">
        <f t="shared" si="4"/>
        <v>7</v>
      </c>
    </row>
    <row r="14" spans="1:20" x14ac:dyDescent="0.3">
      <c r="A14" s="15">
        <v>10</v>
      </c>
      <c r="B14" s="25" t="s">
        <v>180</v>
      </c>
      <c r="C14" s="34">
        <v>21</v>
      </c>
      <c r="D14" s="15" t="s">
        <v>61</v>
      </c>
      <c r="E14" s="33">
        <v>16.559999999999999</v>
      </c>
      <c r="G14" s="15">
        <f t="shared" si="1"/>
        <v>12</v>
      </c>
      <c r="H14" s="49">
        <v>0.99</v>
      </c>
      <c r="I14" s="30"/>
      <c r="J14" s="15">
        <f t="shared" si="2"/>
        <v>12</v>
      </c>
      <c r="K14" s="33">
        <v>3.76</v>
      </c>
      <c r="L14" s="15">
        <f t="shared" si="3"/>
        <v>11</v>
      </c>
      <c r="M14" s="15">
        <f t="shared" si="0"/>
        <v>35</v>
      </c>
      <c r="N14" s="27">
        <f t="shared" si="4"/>
        <v>12</v>
      </c>
    </row>
    <row r="15" spans="1:20" x14ac:dyDescent="0.3">
      <c r="A15" s="15">
        <v>11</v>
      </c>
      <c r="B15" s="25" t="s">
        <v>144</v>
      </c>
      <c r="C15" s="34">
        <v>18</v>
      </c>
      <c r="D15" s="15" t="s">
        <v>61</v>
      </c>
      <c r="E15" s="33">
        <v>9.6</v>
      </c>
      <c r="G15" s="15">
        <f t="shared" si="1"/>
        <v>2</v>
      </c>
      <c r="H15" s="49">
        <v>2.58</v>
      </c>
      <c r="I15" s="30"/>
      <c r="J15" s="15">
        <f t="shared" si="2"/>
        <v>1</v>
      </c>
      <c r="K15" s="33">
        <v>15.97</v>
      </c>
      <c r="L15" s="15">
        <f t="shared" si="3"/>
        <v>1</v>
      </c>
      <c r="M15" s="15">
        <f t="shared" si="0"/>
        <v>4</v>
      </c>
      <c r="N15" s="27">
        <f t="shared" si="4"/>
        <v>1</v>
      </c>
    </row>
    <row r="16" spans="1:20" x14ac:dyDescent="0.3">
      <c r="A16" s="15">
        <v>12</v>
      </c>
      <c r="B16" s="25" t="s">
        <v>181</v>
      </c>
      <c r="C16" s="34">
        <v>17</v>
      </c>
      <c r="D16" s="15" t="s">
        <v>53</v>
      </c>
      <c r="E16" s="33">
        <v>10.79</v>
      </c>
      <c r="G16" s="15">
        <f t="shared" si="1"/>
        <v>5</v>
      </c>
      <c r="H16" s="49">
        <v>2.1</v>
      </c>
      <c r="I16" s="30"/>
      <c r="J16" s="15">
        <f t="shared" si="2"/>
        <v>6</v>
      </c>
      <c r="K16" s="33">
        <v>9.59</v>
      </c>
      <c r="L16" s="15">
        <f t="shared" si="3"/>
        <v>7</v>
      </c>
      <c r="M16" s="15">
        <f t="shared" si="0"/>
        <v>18</v>
      </c>
      <c r="N16" s="27">
        <f t="shared" si="4"/>
        <v>6</v>
      </c>
    </row>
    <row r="17" spans="1:14" x14ac:dyDescent="0.3">
      <c r="A17" s="15">
        <v>13</v>
      </c>
      <c r="B17" s="25" t="s">
        <v>182</v>
      </c>
      <c r="C17" s="34">
        <v>17</v>
      </c>
      <c r="D17" s="15" t="s">
        <v>53</v>
      </c>
      <c r="E17" s="33">
        <v>10.93</v>
      </c>
      <c r="G17" s="15">
        <f t="shared" si="1"/>
        <v>7</v>
      </c>
      <c r="H17" s="49">
        <v>1.98</v>
      </c>
      <c r="I17" s="30"/>
      <c r="J17" s="15">
        <f t="shared" si="2"/>
        <v>9</v>
      </c>
      <c r="K17" s="33">
        <v>10.32</v>
      </c>
      <c r="L17" s="15">
        <f t="shared" si="3"/>
        <v>6</v>
      </c>
      <c r="M17" s="15">
        <f t="shared" si="0"/>
        <v>22</v>
      </c>
      <c r="N17" s="27">
        <f t="shared" si="4"/>
        <v>8</v>
      </c>
    </row>
    <row r="18" spans="1:14" x14ac:dyDescent="0.3">
      <c r="A18" s="15"/>
      <c r="B18" s="25"/>
      <c r="C18" s="34"/>
      <c r="D18" s="15"/>
      <c r="E18" s="33"/>
      <c r="G18" s="15"/>
      <c r="H18" s="49"/>
      <c r="I18" s="30"/>
      <c r="J18" s="15"/>
      <c r="K18" s="33"/>
      <c r="L18" s="15"/>
      <c r="M18" s="15"/>
      <c r="N18" s="27"/>
    </row>
    <row r="19" spans="1:14" x14ac:dyDescent="0.3">
      <c r="A19" s="15"/>
      <c r="B19" s="25"/>
      <c r="C19" s="34"/>
      <c r="D19" s="15"/>
      <c r="E19" s="33"/>
      <c r="G19" s="15"/>
      <c r="H19" s="49"/>
      <c r="I19" s="30"/>
      <c r="J19" s="15"/>
      <c r="K19" s="33"/>
      <c r="L19" s="15"/>
      <c r="M19" s="15"/>
      <c r="N19" s="27"/>
    </row>
    <row r="20" spans="1:14" x14ac:dyDescent="0.3">
      <c r="A20" s="15"/>
      <c r="B20" s="25"/>
      <c r="C20" s="34"/>
      <c r="D20" s="15"/>
      <c r="E20" s="33"/>
      <c r="G20" s="15"/>
      <c r="H20" s="49"/>
      <c r="I20" s="30"/>
      <c r="J20" s="15"/>
      <c r="K20" s="33"/>
      <c r="L20" s="15"/>
      <c r="M20" s="15"/>
      <c r="N20" s="27"/>
    </row>
    <row r="21" spans="1:14" x14ac:dyDescent="0.3">
      <c r="A21" s="15"/>
      <c r="B21" s="25"/>
      <c r="C21" s="34"/>
      <c r="D21" s="15"/>
      <c r="E21" s="33"/>
      <c r="G21" s="15"/>
      <c r="H21" s="49"/>
      <c r="I21" s="30"/>
      <c r="J21" s="15"/>
      <c r="K21" s="33"/>
      <c r="L21" s="15"/>
      <c r="M21" s="15"/>
      <c r="N21" s="27"/>
    </row>
    <row r="22" spans="1:14" x14ac:dyDescent="0.3">
      <c r="A22" s="15"/>
      <c r="B22" s="25"/>
      <c r="C22" s="34"/>
      <c r="D22" s="15"/>
      <c r="E22" s="33"/>
      <c r="G22" s="15"/>
      <c r="H22" s="49"/>
      <c r="I22" s="30"/>
      <c r="J22" s="15"/>
      <c r="K22" s="33"/>
      <c r="L22" s="15"/>
      <c r="M22" s="15"/>
      <c r="N22" s="27"/>
    </row>
    <row r="23" spans="1:14" x14ac:dyDescent="0.3">
      <c r="A23" s="15"/>
      <c r="B23" s="25"/>
      <c r="C23" s="34"/>
      <c r="D23" s="15"/>
      <c r="E23" s="33"/>
      <c r="G23" s="15"/>
      <c r="H23" s="49"/>
      <c r="I23" s="30"/>
      <c r="J23" s="15"/>
      <c r="K23" s="33"/>
      <c r="L23" s="15"/>
      <c r="M23" s="15"/>
      <c r="N23" s="27"/>
    </row>
    <row r="24" spans="1:14" x14ac:dyDescent="0.3">
      <c r="A24" s="15"/>
      <c r="B24" s="25"/>
      <c r="C24" s="34"/>
      <c r="D24" s="15"/>
      <c r="E24" s="15"/>
      <c r="G24" s="15"/>
      <c r="H24" s="15"/>
      <c r="I24" s="4"/>
      <c r="J24" s="15"/>
      <c r="K24" s="15"/>
      <c r="L24" s="4"/>
      <c r="M24" s="15"/>
      <c r="N24" s="27"/>
    </row>
    <row r="25" spans="1:14" x14ac:dyDescent="0.3">
      <c r="A25" s="15"/>
      <c r="B25" s="25"/>
      <c r="C25" s="34"/>
      <c r="D25" s="15"/>
      <c r="E25" s="15"/>
      <c r="G25" s="15"/>
      <c r="H25" s="15"/>
      <c r="I25" s="4"/>
      <c r="J25" s="15"/>
      <c r="K25" s="15"/>
      <c r="L25" s="15"/>
      <c r="M25" s="15"/>
      <c r="N25" s="27"/>
    </row>
    <row r="26" spans="1:14" x14ac:dyDescent="0.3">
      <c r="E26" s="1"/>
    </row>
  </sheetData>
  <sortState xmlns:xlrd2="http://schemas.microsoft.com/office/spreadsheetml/2017/richdata2" ref="A5:N15">
    <sortCondition ref="N5:N15"/>
  </sortState>
  <mergeCells count="11">
    <mergeCell ref="Q3:T4"/>
    <mergeCell ref="N3:N4"/>
    <mergeCell ref="A1:N2"/>
    <mergeCell ref="A3:A4"/>
    <mergeCell ref="B3:B4"/>
    <mergeCell ref="C3:C4"/>
    <mergeCell ref="D3:D4"/>
    <mergeCell ref="E3:G3"/>
    <mergeCell ref="H3:J3"/>
    <mergeCell ref="K3:L3"/>
    <mergeCell ref="M3:M4"/>
  </mergeCells>
  <conditionalFormatting sqref="I5:I23 F8">
    <cfRule type="cellIs" dxfId="2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V8"/>
  <sheetViews>
    <sheetView workbookViewId="0">
      <pane ySplit="4" topLeftCell="A5" activePane="bottomLeft" state="frozen"/>
      <selection activeCell="A3" sqref="A3:A4"/>
      <selection pane="bottomLeft" activeCell="C6" sqref="C6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84" t="s">
        <v>118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2" ht="15" thickBot="1" x14ac:dyDescent="0.3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22" ht="15" thickBot="1" x14ac:dyDescent="0.35">
      <c r="A3" s="83" t="s">
        <v>0</v>
      </c>
      <c r="B3" s="82" t="s">
        <v>1</v>
      </c>
      <c r="C3" s="82" t="s">
        <v>2</v>
      </c>
      <c r="D3" s="82" t="s">
        <v>3</v>
      </c>
      <c r="E3" s="82" t="s">
        <v>14</v>
      </c>
      <c r="F3" s="82"/>
      <c r="G3" s="82"/>
      <c r="H3" s="82" t="s">
        <v>6</v>
      </c>
      <c r="I3" s="83"/>
      <c r="J3" s="83"/>
      <c r="K3" s="82" t="s">
        <v>7</v>
      </c>
      <c r="L3" s="82"/>
      <c r="M3" s="86" t="s">
        <v>15</v>
      </c>
      <c r="N3" s="86"/>
      <c r="O3" s="83" t="s">
        <v>9</v>
      </c>
      <c r="P3" s="85" t="s">
        <v>10</v>
      </c>
    </row>
    <row r="4" spans="1:22" ht="15" thickBot="1" x14ac:dyDescent="0.35">
      <c r="A4" s="83"/>
      <c r="B4" s="82"/>
      <c r="C4" s="82"/>
      <c r="D4" s="8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83"/>
      <c r="P4" s="85"/>
    </row>
    <row r="5" spans="1:22" x14ac:dyDescent="0.3">
      <c r="A5" s="24">
        <v>1</v>
      </c>
      <c r="B5" s="24" t="s">
        <v>148</v>
      </c>
      <c r="C5" s="14">
        <v>1979</v>
      </c>
      <c r="D5" s="14"/>
      <c r="E5" s="14">
        <v>11.47</v>
      </c>
      <c r="F5" s="69"/>
      <c r="G5" s="14">
        <v>2</v>
      </c>
      <c r="H5" s="48">
        <v>2.2799999999999998</v>
      </c>
      <c r="I5" s="14"/>
      <c r="J5" s="14">
        <v>2</v>
      </c>
      <c r="K5" s="32">
        <v>13.51</v>
      </c>
      <c r="L5" s="14">
        <v>2</v>
      </c>
      <c r="M5" s="14">
        <v>40.4</v>
      </c>
      <c r="N5" s="14">
        <v>2</v>
      </c>
      <c r="O5" s="14">
        <v>8</v>
      </c>
      <c r="P5" s="26">
        <v>2</v>
      </c>
    </row>
    <row r="6" spans="1:22" ht="14.4" customHeight="1" x14ac:dyDescent="0.3">
      <c r="A6" s="25">
        <v>2</v>
      </c>
      <c r="B6" s="25" t="s">
        <v>146</v>
      </c>
      <c r="C6" s="15">
        <v>1996</v>
      </c>
      <c r="D6" s="15"/>
      <c r="E6" s="15">
        <v>9.3699999999999992</v>
      </c>
      <c r="F6" s="68"/>
      <c r="G6" s="15">
        <v>1</v>
      </c>
      <c r="H6" s="49">
        <v>2.99</v>
      </c>
      <c r="I6" s="15"/>
      <c r="J6" s="15">
        <v>1</v>
      </c>
      <c r="K6" s="33">
        <v>17.71</v>
      </c>
      <c r="L6" s="15">
        <v>1</v>
      </c>
      <c r="M6" s="15">
        <v>35</v>
      </c>
      <c r="N6" s="15">
        <v>1</v>
      </c>
      <c r="O6" s="15">
        <v>4</v>
      </c>
      <c r="P6" s="27">
        <v>1</v>
      </c>
      <c r="R6" s="51"/>
      <c r="S6" s="51"/>
      <c r="T6" s="51"/>
      <c r="U6" s="51"/>
      <c r="V6" s="51"/>
    </row>
    <row r="7" spans="1:22" x14ac:dyDescent="0.3">
      <c r="A7" s="4"/>
      <c r="B7" s="4"/>
      <c r="C7" s="15"/>
      <c r="D7" s="4"/>
      <c r="E7" s="15"/>
      <c r="F7" s="4"/>
      <c r="G7" s="15"/>
      <c r="H7" s="49"/>
      <c r="I7" s="4"/>
      <c r="J7" s="15"/>
      <c r="K7" s="49"/>
      <c r="L7" s="15"/>
      <c r="M7" s="4"/>
      <c r="N7" s="4"/>
      <c r="O7" s="4"/>
      <c r="P7" s="4"/>
      <c r="R7" s="51"/>
      <c r="S7" s="51"/>
      <c r="T7" s="51"/>
      <c r="U7" s="51"/>
      <c r="V7" s="51"/>
    </row>
    <row r="8" spans="1:22" x14ac:dyDescent="0.3">
      <c r="R8" s="51"/>
      <c r="S8" s="51"/>
      <c r="T8" s="51"/>
      <c r="U8" s="51"/>
      <c r="V8" s="51"/>
    </row>
  </sheetData>
  <sortState xmlns:xlrd2="http://schemas.microsoft.com/office/spreadsheetml/2017/richdata2" ref="A5:P6">
    <sortCondition ref="P5:P6"/>
  </sortState>
  <mergeCells count="11"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 I5:I6">
    <cfRule type="cellIs" dxfId="1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V8"/>
  <sheetViews>
    <sheetView workbookViewId="0">
      <pane ySplit="4" topLeftCell="A5" activePane="bottomLeft" state="frozen"/>
      <selection activeCell="A3" sqref="A3:A4"/>
      <selection pane="bottomLeft" sqref="A1:P7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84" t="s">
        <v>119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2" ht="15" thickBot="1" x14ac:dyDescent="0.3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22" ht="15" thickBot="1" x14ac:dyDescent="0.35">
      <c r="A3" s="83" t="s">
        <v>0</v>
      </c>
      <c r="B3" s="82" t="s">
        <v>1</v>
      </c>
      <c r="C3" s="82" t="s">
        <v>2</v>
      </c>
      <c r="D3" s="82" t="s">
        <v>3</v>
      </c>
      <c r="E3" s="82" t="s">
        <v>14</v>
      </c>
      <c r="F3" s="82"/>
      <c r="G3" s="82"/>
      <c r="H3" s="82" t="s">
        <v>6</v>
      </c>
      <c r="I3" s="83"/>
      <c r="J3" s="83"/>
      <c r="K3" s="82" t="s">
        <v>7</v>
      </c>
      <c r="L3" s="82"/>
      <c r="M3" s="86" t="s">
        <v>15</v>
      </c>
      <c r="N3" s="86"/>
      <c r="O3" s="83" t="s">
        <v>9</v>
      </c>
      <c r="P3" s="85" t="s">
        <v>10</v>
      </c>
    </row>
    <row r="4" spans="1:22" ht="15" thickBot="1" x14ac:dyDescent="0.35">
      <c r="A4" s="83"/>
      <c r="B4" s="82"/>
      <c r="C4" s="82"/>
      <c r="D4" s="82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83"/>
      <c r="P4" s="85"/>
    </row>
    <row r="5" spans="1:22" x14ac:dyDescent="0.3">
      <c r="A5" s="28">
        <v>1</v>
      </c>
      <c r="B5" s="28" t="s">
        <v>192</v>
      </c>
      <c r="C5" s="14">
        <v>1997</v>
      </c>
      <c r="D5" s="14"/>
      <c r="E5" s="14">
        <v>11.33</v>
      </c>
      <c r="F5" s="69"/>
      <c r="G5" s="14">
        <v>1</v>
      </c>
      <c r="H5" s="14">
        <v>2.13</v>
      </c>
      <c r="I5" s="14"/>
      <c r="J5" s="14">
        <v>3</v>
      </c>
      <c r="K5" s="32">
        <v>13.01</v>
      </c>
      <c r="L5" s="14">
        <v>2</v>
      </c>
      <c r="M5" s="14">
        <v>42.9</v>
      </c>
      <c r="N5" s="14">
        <v>1</v>
      </c>
      <c r="O5" s="14">
        <v>7</v>
      </c>
      <c r="P5" s="26">
        <v>2</v>
      </c>
    </row>
    <row r="6" spans="1:22" ht="14.4" customHeight="1" x14ac:dyDescent="0.3">
      <c r="A6" s="29">
        <v>2</v>
      </c>
      <c r="B6" s="29" t="s">
        <v>193</v>
      </c>
      <c r="C6" s="15">
        <v>1998</v>
      </c>
      <c r="D6" s="15"/>
      <c r="E6" s="15">
        <v>16.05</v>
      </c>
      <c r="F6" s="58"/>
      <c r="G6" s="15">
        <v>3</v>
      </c>
      <c r="H6" s="15">
        <v>2.37</v>
      </c>
      <c r="I6" s="15"/>
      <c r="J6" s="15">
        <v>2</v>
      </c>
      <c r="K6" s="33">
        <v>12.9</v>
      </c>
      <c r="L6" s="15">
        <v>3</v>
      </c>
      <c r="M6" s="15">
        <v>56.6</v>
      </c>
      <c r="N6" s="15">
        <v>3</v>
      </c>
      <c r="O6" s="15">
        <v>11</v>
      </c>
      <c r="P6" s="27">
        <v>3</v>
      </c>
      <c r="R6" s="51"/>
      <c r="S6" s="51"/>
      <c r="T6" s="51"/>
      <c r="U6" s="51"/>
      <c r="V6" s="51"/>
    </row>
    <row r="7" spans="1:22" x14ac:dyDescent="0.3">
      <c r="A7" s="29">
        <v>3</v>
      </c>
      <c r="B7" s="29" t="s">
        <v>188</v>
      </c>
      <c r="C7" s="15">
        <v>1996</v>
      </c>
      <c r="D7" s="15"/>
      <c r="E7" s="15">
        <v>12.69</v>
      </c>
      <c r="F7" s="58"/>
      <c r="G7" s="15">
        <v>2</v>
      </c>
      <c r="H7" s="15">
        <v>2.46</v>
      </c>
      <c r="I7" s="15"/>
      <c r="J7" s="15">
        <v>1</v>
      </c>
      <c r="K7" s="33">
        <v>16.2</v>
      </c>
      <c r="L7" s="15">
        <v>1</v>
      </c>
      <c r="M7" s="15">
        <v>47.5</v>
      </c>
      <c r="N7" s="15">
        <v>2</v>
      </c>
      <c r="O7" s="15">
        <v>6</v>
      </c>
      <c r="P7" s="27">
        <v>1</v>
      </c>
      <c r="R7" s="51"/>
      <c r="S7" s="51"/>
      <c r="T7" s="51"/>
      <c r="U7" s="51"/>
      <c r="V7" s="51"/>
    </row>
    <row r="8" spans="1:22" x14ac:dyDescent="0.3">
      <c r="R8" s="51"/>
      <c r="S8" s="51"/>
      <c r="T8" s="51"/>
      <c r="U8" s="51"/>
      <c r="V8" s="51"/>
    </row>
  </sheetData>
  <sortState xmlns:xlrd2="http://schemas.microsoft.com/office/spreadsheetml/2017/richdata2" ref="A5:P8">
    <sortCondition ref="P5:P8"/>
  </sortState>
  <mergeCells count="11"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 I5:I7">
    <cfRule type="cellIs" dxfId="0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N27"/>
  <sheetViews>
    <sheetView tabSelected="1" workbookViewId="0">
      <pane ySplit="3" topLeftCell="A4" activePane="bottomLeft" state="frozen"/>
      <selection pane="bottomLeft" activeCell="J4" sqref="J4"/>
    </sheetView>
  </sheetViews>
  <sheetFormatPr defaultRowHeight="14.4" x14ac:dyDescent="0.3"/>
  <cols>
    <col min="1" max="1" width="3.77734375" customWidth="1"/>
    <col min="2" max="2" width="11.109375" customWidth="1"/>
    <col min="3" max="3" width="16.77734375" customWidth="1"/>
    <col min="4" max="4" width="7.109375" customWidth="1"/>
    <col min="5" max="5" width="16.77734375" customWidth="1"/>
    <col min="6" max="6" width="7.109375" customWidth="1"/>
    <col min="7" max="7" width="16.77734375" customWidth="1"/>
    <col min="8" max="8" width="7.109375" customWidth="1"/>
    <col min="9" max="9" width="16.77734375" customWidth="1"/>
    <col min="10" max="10" width="7.109375" customWidth="1"/>
    <col min="11" max="11" width="13.77734375" customWidth="1"/>
    <col min="12" max="12" width="7.109375" customWidth="1"/>
  </cols>
  <sheetData>
    <row r="1" spans="1:14" ht="48" customHeight="1" thickBot="1" x14ac:dyDescent="0.35">
      <c r="A1" s="89" t="s">
        <v>131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  <c r="N1" s="92" t="s">
        <v>132</v>
      </c>
    </row>
    <row r="2" spans="1:14" ht="15" customHeight="1" thickBot="1" x14ac:dyDescent="0.35">
      <c r="A2" s="87" t="s">
        <v>103</v>
      </c>
      <c r="B2" s="93" t="s">
        <v>124</v>
      </c>
      <c r="C2" s="95" t="s">
        <v>125</v>
      </c>
      <c r="D2" s="95"/>
      <c r="E2" s="95" t="s">
        <v>126</v>
      </c>
      <c r="F2" s="95"/>
      <c r="G2" s="95" t="s">
        <v>127</v>
      </c>
      <c r="H2" s="95"/>
      <c r="I2" s="95" t="s">
        <v>128</v>
      </c>
      <c r="J2" s="95"/>
      <c r="K2" s="87" t="s">
        <v>129</v>
      </c>
      <c r="L2" s="87" t="s">
        <v>27</v>
      </c>
      <c r="N2" s="92"/>
    </row>
    <row r="3" spans="1:14" ht="15" thickBot="1" x14ac:dyDescent="0.35">
      <c r="A3" s="88"/>
      <c r="B3" s="94"/>
      <c r="C3" s="55" t="s">
        <v>1</v>
      </c>
      <c r="D3" s="55" t="s">
        <v>130</v>
      </c>
      <c r="E3" s="55" t="s">
        <v>1</v>
      </c>
      <c r="F3" s="55" t="s">
        <v>130</v>
      </c>
      <c r="G3" s="55" t="s">
        <v>1</v>
      </c>
      <c r="H3" s="55" t="s">
        <v>130</v>
      </c>
      <c r="I3" s="55" t="s">
        <v>1</v>
      </c>
      <c r="J3" s="55" t="s">
        <v>130</v>
      </c>
      <c r="K3" s="88"/>
      <c r="L3" s="88"/>
      <c r="N3" s="92"/>
    </row>
    <row r="4" spans="1:14" ht="25.05" customHeight="1" x14ac:dyDescent="0.3">
      <c r="A4" s="53">
        <v>44</v>
      </c>
      <c r="B4" s="24"/>
      <c r="C4" s="24" t="s">
        <v>198</v>
      </c>
      <c r="D4" s="14">
        <v>39</v>
      </c>
      <c r="E4" s="24" t="s">
        <v>199</v>
      </c>
      <c r="F4" s="14">
        <v>9</v>
      </c>
      <c r="G4" s="24" t="s">
        <v>200</v>
      </c>
      <c r="H4" s="14">
        <v>34</v>
      </c>
      <c r="I4" s="24" t="s">
        <v>201</v>
      </c>
      <c r="J4" s="14">
        <v>9</v>
      </c>
      <c r="K4" s="70">
        <v>4.3993055555555556E-3</v>
      </c>
      <c r="L4" s="72">
        <f>RANK(K4,$K$4:$K$19,1)</f>
        <v>15</v>
      </c>
      <c r="N4" s="1">
        <f>D4+F4+H4+J4</f>
        <v>91</v>
      </c>
    </row>
    <row r="5" spans="1:14" ht="25.05" customHeight="1" x14ac:dyDescent="0.3">
      <c r="A5" s="54">
        <v>68</v>
      </c>
      <c r="B5" s="25"/>
      <c r="C5" s="25" t="s">
        <v>202</v>
      </c>
      <c r="D5" s="15">
        <v>42</v>
      </c>
      <c r="E5" s="25" t="s">
        <v>203</v>
      </c>
      <c r="F5" s="15">
        <v>42</v>
      </c>
      <c r="G5" s="25" t="s">
        <v>204</v>
      </c>
      <c r="H5" s="15">
        <v>40</v>
      </c>
      <c r="I5" s="25" t="s">
        <v>205</v>
      </c>
      <c r="J5" s="15">
        <v>12</v>
      </c>
      <c r="K5" s="71">
        <v>4.7692129629629629E-3</v>
      </c>
      <c r="L5" s="73">
        <f t="shared" ref="L5:L19" si="0">RANK(K5,$K$4:$K$19,1)</f>
        <v>16</v>
      </c>
      <c r="N5" s="1">
        <f t="shared" ref="N5:N20" si="1">D5+F5+H5+J5</f>
        <v>136</v>
      </c>
    </row>
    <row r="6" spans="1:14" ht="25.05" customHeight="1" x14ac:dyDescent="0.3">
      <c r="A6" s="54">
        <v>37</v>
      </c>
      <c r="B6" s="25"/>
      <c r="C6" s="25" t="s">
        <v>206</v>
      </c>
      <c r="D6" s="15">
        <v>22</v>
      </c>
      <c r="E6" s="25" t="s">
        <v>207</v>
      </c>
      <c r="F6" s="15">
        <v>17</v>
      </c>
      <c r="G6" s="25" t="s">
        <v>208</v>
      </c>
      <c r="H6" s="15">
        <v>57</v>
      </c>
      <c r="I6" s="25" t="s">
        <v>209</v>
      </c>
      <c r="J6" s="15">
        <v>18</v>
      </c>
      <c r="K6" s="71">
        <v>3.0625000000000001E-3</v>
      </c>
      <c r="L6" s="73">
        <f t="shared" si="0"/>
        <v>2</v>
      </c>
      <c r="N6" s="1">
        <f t="shared" si="1"/>
        <v>114</v>
      </c>
    </row>
    <row r="7" spans="1:14" ht="25.05" customHeight="1" x14ac:dyDescent="0.3">
      <c r="A7" s="54">
        <v>52</v>
      </c>
      <c r="B7" s="25"/>
      <c r="C7" s="25" t="s">
        <v>210</v>
      </c>
      <c r="D7" s="15">
        <v>15</v>
      </c>
      <c r="E7" s="25" t="s">
        <v>211</v>
      </c>
      <c r="F7" s="15">
        <v>17</v>
      </c>
      <c r="G7" s="25" t="s">
        <v>212</v>
      </c>
      <c r="H7" s="15">
        <v>17</v>
      </c>
      <c r="I7" s="25" t="s">
        <v>213</v>
      </c>
      <c r="J7" s="15">
        <v>58</v>
      </c>
      <c r="K7" s="71">
        <v>2.949537037037037E-3</v>
      </c>
      <c r="L7" s="73">
        <f t="shared" si="0"/>
        <v>1</v>
      </c>
      <c r="N7" s="1">
        <f t="shared" si="1"/>
        <v>107</v>
      </c>
    </row>
    <row r="8" spans="1:14" ht="25.05" customHeight="1" x14ac:dyDescent="0.3">
      <c r="A8" s="54">
        <v>97</v>
      </c>
      <c r="B8" s="25"/>
      <c r="C8" s="25" t="s">
        <v>214</v>
      </c>
      <c r="D8" s="15">
        <v>50</v>
      </c>
      <c r="E8" s="25" t="s">
        <v>215</v>
      </c>
      <c r="F8" s="15">
        <v>15</v>
      </c>
      <c r="G8" s="25" t="s">
        <v>216</v>
      </c>
      <c r="H8" s="15">
        <v>31</v>
      </c>
      <c r="I8" s="25" t="s">
        <v>217</v>
      </c>
      <c r="J8" s="15">
        <v>26</v>
      </c>
      <c r="K8" s="71">
        <v>4.1790509259259255E-3</v>
      </c>
      <c r="L8" s="73">
        <f t="shared" si="0"/>
        <v>11</v>
      </c>
      <c r="N8" s="1">
        <f t="shared" si="1"/>
        <v>122</v>
      </c>
    </row>
    <row r="9" spans="1:14" ht="25.05" customHeight="1" thickBot="1" x14ac:dyDescent="0.35">
      <c r="A9" s="50">
        <v>31</v>
      </c>
      <c r="B9" s="52"/>
      <c r="C9" s="52" t="s">
        <v>218</v>
      </c>
      <c r="D9" s="17">
        <v>10</v>
      </c>
      <c r="E9" s="52" t="s">
        <v>219</v>
      </c>
      <c r="F9" s="17">
        <v>56</v>
      </c>
      <c r="G9" s="52" t="s">
        <v>164</v>
      </c>
      <c r="H9" s="17">
        <v>40</v>
      </c>
      <c r="I9" s="52" t="s">
        <v>220</v>
      </c>
      <c r="J9" s="17">
        <v>25</v>
      </c>
      <c r="K9" s="128">
        <v>3.2436342592592595E-3</v>
      </c>
      <c r="L9" s="116">
        <f t="shared" si="0"/>
        <v>4</v>
      </c>
      <c r="N9" s="1">
        <f t="shared" si="1"/>
        <v>131</v>
      </c>
    </row>
    <row r="10" spans="1:14" ht="25.05" customHeight="1" x14ac:dyDescent="0.3">
      <c r="A10" s="53">
        <v>33</v>
      </c>
      <c r="B10" s="24"/>
      <c r="C10" s="24" t="s">
        <v>221</v>
      </c>
      <c r="D10" s="14">
        <v>45</v>
      </c>
      <c r="E10" s="24" t="s">
        <v>222</v>
      </c>
      <c r="F10" s="14">
        <v>15</v>
      </c>
      <c r="G10" s="24" t="s">
        <v>223</v>
      </c>
      <c r="H10" s="14">
        <v>15</v>
      </c>
      <c r="I10" s="24" t="s">
        <v>224</v>
      </c>
      <c r="J10" s="14">
        <v>14</v>
      </c>
      <c r="K10" s="70">
        <v>3.1519675925925925E-3</v>
      </c>
      <c r="L10" s="72">
        <f t="shared" si="0"/>
        <v>3</v>
      </c>
      <c r="N10" s="1">
        <f t="shared" si="1"/>
        <v>89</v>
      </c>
    </row>
    <row r="11" spans="1:14" ht="25.05" customHeight="1" x14ac:dyDescent="0.3">
      <c r="A11" s="54">
        <v>47</v>
      </c>
      <c r="B11" s="25"/>
      <c r="C11" s="25" t="s">
        <v>225</v>
      </c>
      <c r="D11" s="15">
        <v>12</v>
      </c>
      <c r="E11" s="25" t="s">
        <v>226</v>
      </c>
      <c r="F11" s="15">
        <v>12</v>
      </c>
      <c r="G11" s="25" t="s">
        <v>227</v>
      </c>
      <c r="H11" s="15">
        <v>12</v>
      </c>
      <c r="I11" s="25" t="s">
        <v>228</v>
      </c>
      <c r="J11" s="15">
        <v>69</v>
      </c>
      <c r="K11" s="71">
        <v>3.5646990740740743E-3</v>
      </c>
      <c r="L11" s="73">
        <f t="shared" si="0"/>
        <v>5</v>
      </c>
      <c r="N11" s="1">
        <f t="shared" si="1"/>
        <v>105</v>
      </c>
    </row>
    <row r="12" spans="1:14" ht="25.05" customHeight="1" x14ac:dyDescent="0.3">
      <c r="A12" s="54">
        <v>58</v>
      </c>
      <c r="B12" s="25"/>
      <c r="C12" s="25" t="s">
        <v>229</v>
      </c>
      <c r="D12" s="15">
        <v>42</v>
      </c>
      <c r="E12" s="25" t="s">
        <v>230</v>
      </c>
      <c r="F12" s="15">
        <v>53</v>
      </c>
      <c r="G12" s="25" t="s">
        <v>231</v>
      </c>
      <c r="H12" s="15">
        <v>12</v>
      </c>
      <c r="I12" s="25" t="s">
        <v>232</v>
      </c>
      <c r="J12" s="15">
        <v>9</v>
      </c>
      <c r="K12" s="71">
        <v>4.1093750000000002E-3</v>
      </c>
      <c r="L12" s="73">
        <f t="shared" si="0"/>
        <v>10</v>
      </c>
      <c r="N12" s="1">
        <f t="shared" si="1"/>
        <v>116</v>
      </c>
    </row>
    <row r="13" spans="1:14" ht="25.05" customHeight="1" x14ac:dyDescent="0.3">
      <c r="A13" s="54">
        <v>41</v>
      </c>
      <c r="B13" s="25"/>
      <c r="C13" s="25" t="s">
        <v>233</v>
      </c>
      <c r="D13" s="15">
        <v>33</v>
      </c>
      <c r="E13" s="25" t="s">
        <v>234</v>
      </c>
      <c r="F13" s="15">
        <v>37</v>
      </c>
      <c r="G13" s="25" t="s">
        <v>235</v>
      </c>
      <c r="H13" s="15">
        <v>9</v>
      </c>
      <c r="I13" s="25" t="s">
        <v>236</v>
      </c>
      <c r="J13" s="15">
        <v>11</v>
      </c>
      <c r="K13" s="71">
        <v>4.2396990740740737E-3</v>
      </c>
      <c r="L13" s="73">
        <f t="shared" si="0"/>
        <v>13</v>
      </c>
      <c r="N13" s="1">
        <f t="shared" si="1"/>
        <v>90</v>
      </c>
    </row>
    <row r="14" spans="1:14" ht="25.05" customHeight="1" x14ac:dyDescent="0.3">
      <c r="A14" s="54">
        <v>76</v>
      </c>
      <c r="B14" s="25"/>
      <c r="C14" s="25" t="s">
        <v>237</v>
      </c>
      <c r="D14" s="15">
        <v>47</v>
      </c>
      <c r="E14" s="25" t="s">
        <v>238</v>
      </c>
      <c r="F14" s="15">
        <v>11</v>
      </c>
      <c r="G14" s="25" t="s">
        <v>239</v>
      </c>
      <c r="H14" s="15">
        <v>13</v>
      </c>
      <c r="I14" s="25" t="s">
        <v>240</v>
      </c>
      <c r="J14" s="15">
        <v>12</v>
      </c>
      <c r="K14" s="71">
        <v>3.877546296296296E-3</v>
      </c>
      <c r="L14" s="73">
        <f t="shared" si="0"/>
        <v>8</v>
      </c>
      <c r="N14" s="1">
        <f t="shared" si="1"/>
        <v>83</v>
      </c>
    </row>
    <row r="15" spans="1:14" ht="25.05" customHeight="1" thickBot="1" x14ac:dyDescent="0.35">
      <c r="A15" s="50">
        <v>26</v>
      </c>
      <c r="B15" s="52"/>
      <c r="C15" s="52" t="s">
        <v>241</v>
      </c>
      <c r="D15" s="17">
        <v>50</v>
      </c>
      <c r="E15" s="52" t="s">
        <v>242</v>
      </c>
      <c r="F15" s="17">
        <v>11</v>
      </c>
      <c r="G15" s="52" t="s">
        <v>243</v>
      </c>
      <c r="H15" s="17">
        <v>9</v>
      </c>
      <c r="I15" s="52" t="s">
        <v>244</v>
      </c>
      <c r="J15" s="17">
        <v>10</v>
      </c>
      <c r="K15" s="128">
        <v>4.1973379629629626E-3</v>
      </c>
      <c r="L15" s="116">
        <f t="shared" si="0"/>
        <v>12</v>
      </c>
      <c r="N15" s="1">
        <f t="shared" si="1"/>
        <v>80</v>
      </c>
    </row>
    <row r="16" spans="1:14" ht="25.05" customHeight="1" x14ac:dyDescent="0.3">
      <c r="A16" s="125">
        <v>32</v>
      </c>
      <c r="B16" s="68"/>
      <c r="C16" s="68" t="s">
        <v>245</v>
      </c>
      <c r="D16" s="20">
        <v>49</v>
      </c>
      <c r="E16" s="68" t="s">
        <v>246</v>
      </c>
      <c r="F16" s="20">
        <v>11</v>
      </c>
      <c r="G16" s="68" t="s">
        <v>247</v>
      </c>
      <c r="H16" s="20">
        <v>37</v>
      </c>
      <c r="I16" s="68" t="s">
        <v>247</v>
      </c>
      <c r="J16" s="20">
        <v>9</v>
      </c>
      <c r="K16" s="126">
        <v>4.3035879629629631E-3</v>
      </c>
      <c r="L16" s="127">
        <f t="shared" si="0"/>
        <v>14</v>
      </c>
      <c r="N16" s="1">
        <f t="shared" si="1"/>
        <v>106</v>
      </c>
    </row>
    <row r="17" spans="1:14" ht="25.05" customHeight="1" x14ac:dyDescent="0.3">
      <c r="A17" s="117">
        <v>75</v>
      </c>
      <c r="B17" s="62"/>
      <c r="C17" s="62" t="s">
        <v>248</v>
      </c>
      <c r="D17" s="118">
        <v>53</v>
      </c>
      <c r="E17" s="62" t="s">
        <v>249</v>
      </c>
      <c r="F17" s="118">
        <v>12</v>
      </c>
      <c r="G17" s="62" t="s">
        <v>145</v>
      </c>
      <c r="H17" s="118">
        <v>7</v>
      </c>
      <c r="I17" s="62" t="s">
        <v>250</v>
      </c>
      <c r="J17" s="118">
        <v>13</v>
      </c>
      <c r="K17" s="129">
        <v>4.0372685185185182E-3</v>
      </c>
      <c r="L17" s="119">
        <f t="shared" si="0"/>
        <v>9</v>
      </c>
      <c r="N17" s="1">
        <f t="shared" si="1"/>
        <v>85</v>
      </c>
    </row>
    <row r="18" spans="1:14" ht="30" customHeight="1" x14ac:dyDescent="0.3">
      <c r="A18" s="54">
        <v>79</v>
      </c>
      <c r="B18" s="4"/>
      <c r="C18" s="120" t="s">
        <v>174</v>
      </c>
      <c r="D18" s="121">
        <v>7</v>
      </c>
      <c r="E18" s="120" t="s">
        <v>251</v>
      </c>
      <c r="F18" s="121">
        <v>16</v>
      </c>
      <c r="G18" s="120" t="s">
        <v>252</v>
      </c>
      <c r="H18" s="121">
        <v>24</v>
      </c>
      <c r="I18" s="120" t="s">
        <v>253</v>
      </c>
      <c r="J18" s="121">
        <v>59</v>
      </c>
      <c r="K18" s="71">
        <v>3.5930555555555555E-3</v>
      </c>
      <c r="L18" s="73">
        <f t="shared" si="0"/>
        <v>7</v>
      </c>
      <c r="N18" s="1">
        <f t="shared" si="1"/>
        <v>106</v>
      </c>
    </row>
    <row r="19" spans="1:14" ht="30" customHeight="1" x14ac:dyDescent="0.3">
      <c r="A19" s="54">
        <v>54</v>
      </c>
      <c r="B19" s="4"/>
      <c r="C19" s="120" t="s">
        <v>254</v>
      </c>
      <c r="D19" s="121">
        <v>12</v>
      </c>
      <c r="E19" s="120" t="s">
        <v>255</v>
      </c>
      <c r="F19" s="121">
        <v>51</v>
      </c>
      <c r="G19" s="120" t="s">
        <v>256</v>
      </c>
      <c r="H19" s="121">
        <v>13</v>
      </c>
      <c r="I19" s="120" t="s">
        <v>257</v>
      </c>
      <c r="J19" s="121">
        <v>12</v>
      </c>
      <c r="K19" s="71">
        <v>3.5832175925925923E-3</v>
      </c>
      <c r="L19" s="73">
        <f t="shared" si="0"/>
        <v>6</v>
      </c>
      <c r="N19" s="1">
        <f t="shared" si="1"/>
        <v>88</v>
      </c>
    </row>
    <row r="20" spans="1:14" ht="30" customHeight="1" thickBot="1" x14ac:dyDescent="0.35">
      <c r="A20" s="50">
        <v>36</v>
      </c>
      <c r="B20" s="122"/>
      <c r="C20" s="123" t="s">
        <v>148</v>
      </c>
      <c r="D20" s="124">
        <v>45</v>
      </c>
      <c r="E20" s="123" t="s">
        <v>146</v>
      </c>
      <c r="F20" s="124">
        <v>28</v>
      </c>
      <c r="G20" s="123" t="s">
        <v>147</v>
      </c>
      <c r="H20" s="124">
        <v>26</v>
      </c>
      <c r="I20" s="123" t="s">
        <v>258</v>
      </c>
      <c r="J20" s="124">
        <v>27</v>
      </c>
      <c r="K20" s="128">
        <v>3.402199074074074E-3</v>
      </c>
      <c r="L20" s="116" t="s">
        <v>259</v>
      </c>
      <c r="N20" s="1">
        <f t="shared" si="1"/>
        <v>126</v>
      </c>
    </row>
    <row r="21" spans="1:14" ht="30" customHeight="1" x14ac:dyDescent="0.3">
      <c r="N21" s="1"/>
    </row>
    <row r="22" spans="1:14" ht="30" customHeight="1" x14ac:dyDescent="0.3">
      <c r="N22" s="1"/>
    </row>
    <row r="23" spans="1:14" ht="30" customHeight="1" x14ac:dyDescent="0.3">
      <c r="N23" s="1"/>
    </row>
    <row r="24" spans="1:14" ht="30" customHeight="1" x14ac:dyDescent="0.3">
      <c r="N24" s="1"/>
    </row>
    <row r="25" spans="1:14" ht="30" customHeight="1" x14ac:dyDescent="0.3">
      <c r="N25" s="1"/>
    </row>
    <row r="26" spans="1:14" x14ac:dyDescent="0.3">
      <c r="N26" s="1"/>
    </row>
    <row r="27" spans="1:14" x14ac:dyDescent="0.3">
      <c r="N27" s="1"/>
    </row>
  </sheetData>
  <sortState xmlns:xlrd2="http://schemas.microsoft.com/office/spreadsheetml/2017/richdata2" ref="A4:L12">
    <sortCondition ref="L4:L12"/>
  </sortState>
  <mergeCells count="10">
    <mergeCell ref="K2:K3"/>
    <mergeCell ref="L2:L3"/>
    <mergeCell ref="A1:L1"/>
    <mergeCell ref="N1:N3"/>
    <mergeCell ref="A2:A3"/>
    <mergeCell ref="B2:B3"/>
    <mergeCell ref="C2:D2"/>
    <mergeCell ref="E2:F2"/>
    <mergeCell ref="G2:H2"/>
    <mergeCell ref="I2:J2"/>
  </mergeCells>
  <pageMargins left="0.7" right="0.7" top="0.78740157499999996" bottom="0.78740157499999996" header="0.3" footer="0.3"/>
  <pageSetup paperSize="9" scale="87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AQ77"/>
  <sheetViews>
    <sheetView topLeftCell="X1" workbookViewId="0">
      <pane ySplit="5" topLeftCell="A6" activePane="bottomLeft" state="frozen"/>
      <selection activeCell="A3" sqref="A3:A4"/>
      <selection pane="bottomLeft" activeCell="AF1" sqref="AF1:AL11"/>
    </sheetView>
  </sheetViews>
  <sheetFormatPr defaultRowHeight="14.4" x14ac:dyDescent="0.3"/>
  <cols>
    <col min="1" max="1" width="24.77734375" customWidth="1"/>
    <col min="2" max="2" width="7.77734375" customWidth="1"/>
    <col min="3" max="3" width="9.77734375" customWidth="1"/>
    <col min="4" max="5" width="5.77734375" customWidth="1"/>
    <col min="7" max="7" width="8.77734375" customWidth="1"/>
    <col min="10" max="10" width="24.77734375" customWidth="1"/>
    <col min="11" max="11" width="7.77734375" customWidth="1"/>
    <col min="12" max="12" width="9.77734375" customWidth="1"/>
    <col min="16" max="16" width="8.77734375" customWidth="1"/>
    <col min="18" max="18" width="24.77734375" customWidth="1"/>
    <col min="19" max="19" width="7.77734375" customWidth="1"/>
    <col min="20" max="21" width="9.77734375" customWidth="1"/>
    <col min="22" max="22" width="8.77734375" customWidth="1"/>
    <col min="24" max="24" width="24.77734375" customWidth="1"/>
    <col min="25" max="25" width="7.77734375" customWidth="1"/>
    <col min="26" max="26" width="9.77734375" customWidth="1"/>
    <col min="30" max="30" width="8.77734375" customWidth="1"/>
    <col min="32" max="32" width="24.77734375" customWidth="1"/>
    <col min="33" max="33" width="7.77734375" customWidth="1"/>
    <col min="34" max="34" width="9.77734375" customWidth="1"/>
    <col min="35" max="35" width="6.6640625" customWidth="1"/>
    <col min="36" max="36" width="5.77734375" customWidth="1"/>
    <col min="38" max="38" width="8.77734375" customWidth="1"/>
  </cols>
  <sheetData>
    <row r="1" spans="1:43" x14ac:dyDescent="0.3">
      <c r="A1" s="96" t="s">
        <v>14</v>
      </c>
      <c r="B1" s="96"/>
      <c r="C1" s="96"/>
      <c r="D1" s="96"/>
      <c r="E1" s="96"/>
      <c r="F1" s="96"/>
      <c r="G1" s="96"/>
      <c r="H1" s="96"/>
      <c r="I1" s="1"/>
      <c r="J1" s="96" t="s">
        <v>190</v>
      </c>
      <c r="K1" s="96"/>
      <c r="L1" s="96"/>
      <c r="M1" s="96"/>
      <c r="N1" s="96"/>
      <c r="O1" s="96"/>
      <c r="P1" s="96"/>
      <c r="Q1" s="1"/>
      <c r="R1" s="96" t="s">
        <v>28</v>
      </c>
      <c r="S1" s="99"/>
      <c r="T1" s="99"/>
      <c r="U1" s="99"/>
      <c r="V1" s="99"/>
      <c r="W1" s="1"/>
      <c r="X1" s="96" t="s">
        <v>30</v>
      </c>
      <c r="Y1" s="96"/>
      <c r="Z1" s="96"/>
      <c r="AA1" s="96"/>
      <c r="AB1" s="96"/>
      <c r="AC1" s="96"/>
      <c r="AD1" s="96"/>
      <c r="AE1" s="1"/>
      <c r="AF1" s="96" t="s">
        <v>138</v>
      </c>
      <c r="AG1" s="96"/>
      <c r="AH1" s="96"/>
      <c r="AI1" s="96"/>
      <c r="AJ1" s="96"/>
      <c r="AK1" s="96"/>
      <c r="AL1" s="96"/>
    </row>
    <row r="2" spans="1:43" ht="15" thickBot="1" x14ac:dyDescent="0.35">
      <c r="A2" s="97"/>
      <c r="B2" s="97"/>
      <c r="C2" s="97"/>
      <c r="D2" s="97"/>
      <c r="E2" s="97"/>
      <c r="F2" s="97"/>
      <c r="G2" s="97"/>
      <c r="H2" s="97"/>
      <c r="I2" s="1"/>
      <c r="J2" s="97"/>
      <c r="K2" s="97"/>
      <c r="L2" s="97"/>
      <c r="M2" s="97"/>
      <c r="N2" s="97"/>
      <c r="O2" s="97"/>
      <c r="P2" s="97"/>
      <c r="Q2" s="1"/>
      <c r="R2" s="100"/>
      <c r="S2" s="100"/>
      <c r="T2" s="100"/>
      <c r="U2" s="100"/>
      <c r="V2" s="100"/>
      <c r="W2" s="1"/>
      <c r="X2" s="97"/>
      <c r="Y2" s="97"/>
      <c r="Z2" s="97"/>
      <c r="AA2" s="97"/>
      <c r="AB2" s="97"/>
      <c r="AC2" s="97"/>
      <c r="AD2" s="97"/>
      <c r="AE2" s="1"/>
      <c r="AF2" s="97"/>
      <c r="AG2" s="97"/>
      <c r="AH2" s="97"/>
      <c r="AI2" s="97"/>
      <c r="AJ2" s="97"/>
      <c r="AK2" s="97"/>
      <c r="AL2" s="97"/>
    </row>
    <row r="3" spans="1:43" ht="20.399999999999999" customHeight="1" thickBot="1" x14ac:dyDescent="0.35">
      <c r="A3" s="6" t="s">
        <v>100</v>
      </c>
      <c r="B3" s="101"/>
      <c r="C3" s="102"/>
      <c r="D3" s="101" t="s">
        <v>101</v>
      </c>
      <c r="E3" s="101"/>
      <c r="F3" s="101"/>
      <c r="G3" s="101"/>
      <c r="H3" s="102"/>
      <c r="I3" s="1"/>
      <c r="J3" s="44" t="s">
        <v>100</v>
      </c>
      <c r="K3" s="101"/>
      <c r="L3" s="101"/>
      <c r="M3" s="104" t="s">
        <v>101</v>
      </c>
      <c r="N3" s="101"/>
      <c r="O3" s="101"/>
      <c r="P3" s="102"/>
      <c r="Q3" s="1"/>
      <c r="R3" s="104" t="s">
        <v>102</v>
      </c>
      <c r="S3" s="101"/>
      <c r="T3" s="101"/>
      <c r="U3" s="101"/>
      <c r="V3" s="102"/>
      <c r="W3" s="1"/>
      <c r="X3" s="44" t="s">
        <v>100</v>
      </c>
      <c r="Y3" s="101"/>
      <c r="Z3" s="101"/>
      <c r="AA3" s="104" t="s">
        <v>101</v>
      </c>
      <c r="AB3" s="101"/>
      <c r="AC3" s="101"/>
      <c r="AD3" s="102"/>
      <c r="AE3" s="1"/>
      <c r="AF3" s="104" t="s">
        <v>102</v>
      </c>
      <c r="AG3" s="101"/>
      <c r="AH3" s="101"/>
      <c r="AI3" s="101"/>
      <c r="AJ3" s="101"/>
      <c r="AK3" s="101"/>
      <c r="AL3" s="102"/>
    </row>
    <row r="4" spans="1:43" ht="18" customHeight="1" thickBot="1" x14ac:dyDescent="0.35">
      <c r="A4" s="6" t="s">
        <v>22</v>
      </c>
      <c r="B4" s="98" t="s">
        <v>43</v>
      </c>
      <c r="C4" s="98"/>
      <c r="D4" s="98"/>
      <c r="E4" s="98"/>
      <c r="F4" s="98"/>
      <c r="G4" s="6" t="s">
        <v>23</v>
      </c>
      <c r="H4" s="61">
        <v>0.41666666666666669</v>
      </c>
      <c r="I4" s="1"/>
      <c r="J4" s="6" t="s">
        <v>22</v>
      </c>
      <c r="K4" s="98" t="s">
        <v>191</v>
      </c>
      <c r="L4" s="98"/>
      <c r="M4" s="98"/>
      <c r="N4" s="103"/>
      <c r="O4" s="6" t="s">
        <v>23</v>
      </c>
      <c r="P4" s="61"/>
      <c r="Q4" s="1"/>
      <c r="R4" s="6" t="s">
        <v>22</v>
      </c>
      <c r="S4" s="98" t="s">
        <v>43</v>
      </c>
      <c r="T4" s="103"/>
      <c r="U4" s="6" t="s">
        <v>23</v>
      </c>
      <c r="V4" s="61"/>
      <c r="W4" s="1"/>
      <c r="X4" s="6" t="s">
        <v>20</v>
      </c>
      <c r="Y4" s="98" t="s">
        <v>137</v>
      </c>
      <c r="Z4" s="98"/>
      <c r="AA4" s="98"/>
      <c r="AB4" s="103"/>
      <c r="AC4" s="6" t="s">
        <v>21</v>
      </c>
      <c r="AD4" s="61">
        <v>0.47916666666666669</v>
      </c>
      <c r="AE4" s="1"/>
      <c r="AF4" s="6" t="s">
        <v>22</v>
      </c>
      <c r="AG4" s="98" t="s">
        <v>43</v>
      </c>
      <c r="AH4" s="98"/>
      <c r="AI4" s="98"/>
      <c r="AJ4" s="103"/>
      <c r="AK4" s="6" t="s">
        <v>21</v>
      </c>
      <c r="AL4" s="61">
        <v>0.53125</v>
      </c>
    </row>
    <row r="5" spans="1:43" ht="20.399999999999999" customHeight="1" thickBot="1" x14ac:dyDescent="0.35">
      <c r="A5" s="5" t="s">
        <v>1</v>
      </c>
      <c r="B5" s="5" t="s">
        <v>2</v>
      </c>
      <c r="C5" s="5" t="s">
        <v>3</v>
      </c>
      <c r="D5" s="5" t="s">
        <v>16</v>
      </c>
      <c r="E5" s="5" t="s">
        <v>17</v>
      </c>
      <c r="F5" s="5" t="s">
        <v>18</v>
      </c>
      <c r="G5" s="5" t="s">
        <v>27</v>
      </c>
      <c r="H5" s="5" t="s">
        <v>19</v>
      </c>
      <c r="I5" s="1"/>
      <c r="J5" s="5" t="s">
        <v>1</v>
      </c>
      <c r="K5" s="5" t="s">
        <v>2</v>
      </c>
      <c r="L5" s="5" t="s">
        <v>3</v>
      </c>
      <c r="M5" s="5" t="s">
        <v>24</v>
      </c>
      <c r="N5" s="5" t="s">
        <v>25</v>
      </c>
      <c r="O5" s="5" t="s">
        <v>26</v>
      </c>
      <c r="P5" s="5" t="s">
        <v>27</v>
      </c>
      <c r="Q5" s="1"/>
      <c r="R5" s="5" t="s">
        <v>1</v>
      </c>
      <c r="S5" s="5" t="s">
        <v>2</v>
      </c>
      <c r="T5" s="5" t="s">
        <v>3</v>
      </c>
      <c r="U5" s="5" t="s">
        <v>18</v>
      </c>
      <c r="V5" s="5" t="s">
        <v>27</v>
      </c>
      <c r="W5" s="1"/>
      <c r="X5" s="5" t="s">
        <v>1</v>
      </c>
      <c r="Y5" s="5" t="s">
        <v>2</v>
      </c>
      <c r="Z5" s="5" t="s">
        <v>3</v>
      </c>
      <c r="AA5" s="5" t="s">
        <v>24</v>
      </c>
      <c r="AB5" s="5" t="s">
        <v>25</v>
      </c>
      <c r="AC5" s="5" t="s">
        <v>26</v>
      </c>
      <c r="AD5" s="5" t="s">
        <v>27</v>
      </c>
      <c r="AE5" s="1"/>
      <c r="AF5" s="47" t="s">
        <v>1</v>
      </c>
      <c r="AG5" s="47" t="s">
        <v>2</v>
      </c>
      <c r="AH5" s="47" t="s">
        <v>3</v>
      </c>
      <c r="AI5" s="47" t="s">
        <v>16</v>
      </c>
      <c r="AJ5" s="47" t="s">
        <v>139</v>
      </c>
      <c r="AK5" s="47" t="s">
        <v>18</v>
      </c>
      <c r="AL5" s="47" t="s">
        <v>27</v>
      </c>
    </row>
    <row r="6" spans="1:43" ht="22.05" customHeight="1" x14ac:dyDescent="0.3">
      <c r="A6" s="24" t="s">
        <v>148</v>
      </c>
      <c r="B6" s="14">
        <v>1979</v>
      </c>
      <c r="C6" s="15"/>
      <c r="D6" s="14">
        <v>1</v>
      </c>
      <c r="E6" s="14">
        <v>1</v>
      </c>
      <c r="F6" s="24"/>
      <c r="G6" s="24"/>
      <c r="H6" s="24"/>
      <c r="J6" s="24" t="s">
        <v>148</v>
      </c>
      <c r="K6" s="14">
        <v>1979</v>
      </c>
      <c r="L6" s="14"/>
      <c r="M6" s="24"/>
      <c r="N6" s="24"/>
      <c r="O6" s="24"/>
      <c r="P6" s="24"/>
      <c r="R6" s="24" t="s">
        <v>148</v>
      </c>
      <c r="S6" s="14">
        <v>1979</v>
      </c>
      <c r="T6" s="14"/>
      <c r="U6" s="24"/>
      <c r="V6" s="24"/>
      <c r="X6" s="25"/>
      <c r="Y6" s="15"/>
      <c r="Z6" s="41"/>
      <c r="AA6" s="24"/>
      <c r="AB6" s="24"/>
      <c r="AC6" s="24"/>
      <c r="AD6" s="24"/>
      <c r="AF6" s="24" t="s">
        <v>148</v>
      </c>
      <c r="AG6" s="14">
        <v>1979</v>
      </c>
      <c r="AH6" s="14" t="s">
        <v>53</v>
      </c>
      <c r="AI6" s="14"/>
      <c r="AJ6" s="14"/>
      <c r="AK6" s="24"/>
      <c r="AL6" s="24"/>
    </row>
    <row r="7" spans="1:43" ht="22.05" customHeight="1" x14ac:dyDescent="0.3">
      <c r="A7" s="25" t="s">
        <v>146</v>
      </c>
      <c r="B7" s="15">
        <v>1996</v>
      </c>
      <c r="C7" s="15"/>
      <c r="D7" s="15">
        <v>1</v>
      </c>
      <c r="E7" s="15">
        <v>2</v>
      </c>
      <c r="F7" s="25"/>
      <c r="G7" s="25"/>
      <c r="H7" s="25"/>
      <c r="J7" s="25" t="s">
        <v>146</v>
      </c>
      <c r="K7" s="15">
        <v>1996</v>
      </c>
      <c r="L7" s="15"/>
      <c r="M7" s="25"/>
      <c r="N7" s="25"/>
      <c r="O7" s="25"/>
      <c r="P7" s="25"/>
      <c r="R7" s="25" t="s">
        <v>146</v>
      </c>
      <c r="S7" s="15">
        <v>1996</v>
      </c>
      <c r="T7" s="15"/>
      <c r="U7" s="25"/>
      <c r="V7" s="25"/>
      <c r="X7" s="25"/>
      <c r="Y7" s="15"/>
      <c r="Z7" s="15"/>
      <c r="AA7" s="25"/>
      <c r="AB7" s="25"/>
      <c r="AC7" s="25"/>
      <c r="AD7" s="25"/>
      <c r="AF7" s="25" t="s">
        <v>146</v>
      </c>
      <c r="AG7" s="15">
        <v>1996</v>
      </c>
      <c r="AH7" s="15"/>
      <c r="AI7" s="15"/>
      <c r="AJ7" s="15"/>
      <c r="AK7" s="25"/>
      <c r="AL7" s="25"/>
    </row>
    <row r="8" spans="1:43" ht="22.05" customHeight="1" thickBot="1" x14ac:dyDescent="0.35">
      <c r="A8" s="4"/>
      <c r="B8" s="34"/>
      <c r="C8" s="15"/>
      <c r="D8" s="15"/>
      <c r="E8" s="15"/>
      <c r="F8" s="25"/>
      <c r="G8" s="25"/>
      <c r="H8" s="25"/>
      <c r="J8" s="4"/>
      <c r="K8" s="34"/>
      <c r="L8" s="15"/>
      <c r="M8" s="25"/>
      <c r="N8" s="25"/>
      <c r="O8" s="25"/>
      <c r="P8" s="25"/>
      <c r="R8" s="4"/>
      <c r="S8" s="34"/>
      <c r="T8" s="15"/>
      <c r="U8" s="25"/>
      <c r="V8" s="25"/>
      <c r="X8" s="4"/>
      <c r="Y8" s="15"/>
      <c r="Z8" s="15"/>
      <c r="AA8" s="25"/>
      <c r="AB8" s="25"/>
      <c r="AC8" s="25"/>
      <c r="AD8" s="25"/>
      <c r="AF8" s="4"/>
      <c r="AG8" s="34"/>
      <c r="AH8" s="4"/>
      <c r="AI8" s="15"/>
      <c r="AJ8" s="15"/>
      <c r="AK8" s="25"/>
      <c r="AL8" s="25"/>
    </row>
    <row r="9" spans="1:43" ht="22.05" customHeight="1" thickBot="1" x14ac:dyDescent="0.35">
      <c r="A9" s="28" t="s">
        <v>183</v>
      </c>
      <c r="B9" s="14">
        <v>1997</v>
      </c>
      <c r="C9" s="15"/>
      <c r="D9" s="15">
        <v>1</v>
      </c>
      <c r="E9" s="15">
        <v>3</v>
      </c>
      <c r="F9" s="25"/>
      <c r="G9" s="25"/>
      <c r="H9" s="25"/>
      <c r="J9" s="28" t="s">
        <v>183</v>
      </c>
      <c r="K9" s="14">
        <v>1997</v>
      </c>
      <c r="L9" s="15"/>
      <c r="M9" s="25"/>
      <c r="N9" s="25"/>
      <c r="O9" s="25"/>
      <c r="P9" s="25"/>
      <c r="R9" s="28" t="s">
        <v>183</v>
      </c>
      <c r="S9" s="14">
        <v>1997</v>
      </c>
      <c r="T9" s="15"/>
      <c r="U9" s="25"/>
      <c r="V9" s="25"/>
      <c r="X9" s="4"/>
      <c r="Y9" s="15"/>
      <c r="Z9" s="15"/>
      <c r="AA9" s="25"/>
      <c r="AB9" s="25"/>
      <c r="AC9" s="25"/>
      <c r="AD9" s="25"/>
      <c r="AF9" s="28" t="s">
        <v>183</v>
      </c>
      <c r="AG9" s="14">
        <v>1997</v>
      </c>
      <c r="AH9" s="15"/>
      <c r="AI9" s="15"/>
      <c r="AJ9" s="15"/>
      <c r="AK9" s="25"/>
      <c r="AL9" s="25"/>
      <c r="AQ9" t="s">
        <v>29</v>
      </c>
    </row>
    <row r="10" spans="1:43" ht="22.05" customHeight="1" x14ac:dyDescent="0.3">
      <c r="A10" s="29" t="s">
        <v>184</v>
      </c>
      <c r="B10" s="15">
        <v>1998</v>
      </c>
      <c r="C10" s="15"/>
      <c r="D10" s="15">
        <v>1</v>
      </c>
      <c r="E10" s="15">
        <v>4</v>
      </c>
      <c r="F10" s="25"/>
      <c r="G10" s="25"/>
      <c r="H10" s="25"/>
      <c r="J10" s="29" t="s">
        <v>184</v>
      </c>
      <c r="K10" s="15">
        <v>1998</v>
      </c>
      <c r="L10" s="15"/>
      <c r="M10" s="25"/>
      <c r="N10" s="25"/>
      <c r="O10" s="25"/>
      <c r="P10" s="25"/>
      <c r="R10" s="29" t="s">
        <v>184</v>
      </c>
      <c r="S10" s="15">
        <v>1998</v>
      </c>
      <c r="T10" s="15"/>
      <c r="U10" s="25"/>
      <c r="V10" s="25"/>
      <c r="X10" s="25"/>
      <c r="Y10" s="43"/>
      <c r="Z10" s="15"/>
      <c r="AA10" s="25"/>
      <c r="AB10" s="25"/>
      <c r="AC10" s="25"/>
      <c r="AD10" s="25"/>
      <c r="AF10" s="29" t="s">
        <v>184</v>
      </c>
      <c r="AG10" s="15">
        <v>1998</v>
      </c>
      <c r="AH10" s="14" t="s">
        <v>53</v>
      </c>
      <c r="AI10" s="15"/>
      <c r="AJ10" s="15"/>
      <c r="AK10" s="25"/>
      <c r="AL10" s="25"/>
    </row>
    <row r="11" spans="1:43" ht="22.05" customHeight="1" x14ac:dyDescent="0.3">
      <c r="A11" s="29" t="s">
        <v>188</v>
      </c>
      <c r="B11" s="15">
        <v>1996</v>
      </c>
      <c r="C11" s="15"/>
      <c r="D11" s="15">
        <v>1</v>
      </c>
      <c r="E11" s="15">
        <v>5</v>
      </c>
      <c r="F11" s="25"/>
      <c r="G11" s="25"/>
      <c r="H11" s="25"/>
      <c r="J11" s="29" t="s">
        <v>188</v>
      </c>
      <c r="K11" s="15">
        <v>1996</v>
      </c>
      <c r="L11" s="15"/>
      <c r="M11" s="25"/>
      <c r="N11" s="25"/>
      <c r="O11" s="25"/>
      <c r="P11" s="25"/>
      <c r="R11" s="29" t="s">
        <v>188</v>
      </c>
      <c r="S11" s="15">
        <v>1996</v>
      </c>
      <c r="T11" s="15"/>
      <c r="U11" s="25"/>
      <c r="V11" s="25"/>
      <c r="X11" s="25"/>
      <c r="Y11" s="43"/>
      <c r="Z11" s="15"/>
      <c r="AA11" s="25"/>
      <c r="AB11" s="25"/>
      <c r="AC11" s="25"/>
      <c r="AD11" s="25"/>
      <c r="AF11" s="29" t="s">
        <v>188</v>
      </c>
      <c r="AG11" s="15">
        <v>1996</v>
      </c>
      <c r="AH11" s="15"/>
      <c r="AI11" s="15"/>
      <c r="AJ11" s="15"/>
      <c r="AK11" s="25"/>
      <c r="AL11" s="25"/>
    </row>
    <row r="12" spans="1:43" ht="22.05" customHeight="1" x14ac:dyDescent="0.3">
      <c r="A12" s="25"/>
      <c r="B12" s="34"/>
      <c r="C12" s="15"/>
      <c r="D12" s="15"/>
      <c r="E12" s="15"/>
      <c r="F12" s="25"/>
      <c r="G12" s="25"/>
      <c r="H12" s="25"/>
      <c r="J12" s="4"/>
      <c r="K12" s="34"/>
      <c r="L12" s="15"/>
      <c r="M12" s="25"/>
      <c r="N12" s="25"/>
      <c r="O12" s="25"/>
      <c r="P12" s="25"/>
      <c r="R12" s="4"/>
      <c r="S12" s="34"/>
      <c r="T12" s="15"/>
      <c r="U12" s="25"/>
      <c r="V12" s="25"/>
      <c r="X12" s="25"/>
      <c r="Y12" s="34"/>
      <c r="Z12" s="15"/>
      <c r="AA12" s="25"/>
      <c r="AB12" s="25"/>
      <c r="AC12" s="25"/>
      <c r="AD12" s="25"/>
      <c r="AF12" s="29"/>
      <c r="AG12" s="15"/>
      <c r="AH12" s="15"/>
      <c r="AI12" s="15"/>
      <c r="AJ12" s="15"/>
      <c r="AK12" s="25"/>
      <c r="AL12" s="25"/>
    </row>
    <row r="13" spans="1:43" ht="22.05" customHeight="1" x14ac:dyDescent="0.3">
      <c r="A13" s="25"/>
      <c r="B13" s="34"/>
      <c r="C13" s="15"/>
      <c r="D13" s="15"/>
      <c r="E13" s="15"/>
      <c r="F13" s="25"/>
      <c r="G13" s="25"/>
      <c r="H13" s="25"/>
      <c r="J13" s="4"/>
      <c r="K13" s="34"/>
      <c r="L13" s="15"/>
      <c r="M13" s="25"/>
      <c r="N13" s="25"/>
      <c r="O13" s="25"/>
      <c r="P13" s="25"/>
      <c r="R13" s="4"/>
      <c r="S13" s="34"/>
      <c r="T13" s="15"/>
      <c r="U13" s="25"/>
      <c r="V13" s="25"/>
      <c r="X13" s="25"/>
      <c r="Y13" s="34"/>
      <c r="Z13" s="15"/>
      <c r="AA13" s="25"/>
      <c r="AB13" s="25"/>
      <c r="AC13" s="25"/>
      <c r="AD13" s="25"/>
      <c r="AF13" s="25"/>
      <c r="AG13" s="15"/>
      <c r="AH13" s="41"/>
      <c r="AI13" s="15"/>
      <c r="AJ13" s="27"/>
      <c r="AK13" s="25"/>
      <c r="AL13" s="25"/>
    </row>
    <row r="14" spans="1:43" ht="22.05" customHeight="1" x14ac:dyDescent="0.3">
      <c r="A14" s="25"/>
      <c r="B14" s="34"/>
      <c r="C14" s="15"/>
      <c r="D14" s="15"/>
      <c r="E14" s="15"/>
      <c r="F14" s="25"/>
      <c r="G14" s="25"/>
      <c r="H14" s="25"/>
      <c r="J14" s="4"/>
      <c r="K14" s="34"/>
      <c r="L14" s="15"/>
      <c r="M14" s="25"/>
      <c r="N14" s="25"/>
      <c r="O14" s="25"/>
      <c r="P14" s="25"/>
      <c r="R14" s="4"/>
      <c r="S14" s="34"/>
      <c r="T14" s="15"/>
      <c r="U14" s="25"/>
      <c r="V14" s="25"/>
      <c r="X14" s="25"/>
      <c r="Y14" s="34"/>
      <c r="Z14" s="15"/>
      <c r="AA14" s="25"/>
      <c r="AB14" s="25"/>
      <c r="AC14" s="25"/>
      <c r="AD14" s="25"/>
      <c r="AF14" s="25"/>
      <c r="AG14" s="15"/>
      <c r="AH14" s="15"/>
      <c r="AI14" s="15"/>
      <c r="AJ14" s="27"/>
      <c r="AK14" s="25"/>
      <c r="AL14" s="25"/>
    </row>
    <row r="15" spans="1:43" ht="22.05" customHeight="1" x14ac:dyDescent="0.3">
      <c r="A15" s="25"/>
      <c r="B15" s="34"/>
      <c r="C15" s="15"/>
      <c r="D15" s="15"/>
      <c r="E15" s="15"/>
      <c r="F15" s="25"/>
      <c r="G15" s="25"/>
      <c r="H15" s="25"/>
      <c r="J15" s="4"/>
      <c r="K15" s="34"/>
      <c r="L15" s="15"/>
      <c r="M15" s="25"/>
      <c r="N15" s="25"/>
      <c r="O15" s="25"/>
      <c r="P15" s="25"/>
      <c r="R15" s="4"/>
      <c r="S15" s="34"/>
      <c r="T15" s="15"/>
      <c r="U15" s="25"/>
      <c r="V15" s="25"/>
      <c r="X15" s="25"/>
      <c r="Y15" s="34"/>
      <c r="Z15" s="15"/>
      <c r="AA15" s="25"/>
      <c r="AB15" s="25"/>
      <c r="AC15" s="25"/>
      <c r="AD15" s="25"/>
      <c r="AF15" s="25"/>
      <c r="AG15" s="34"/>
      <c r="AH15" s="15"/>
      <c r="AI15" s="15"/>
      <c r="AJ15" s="27"/>
      <c r="AK15" s="25"/>
      <c r="AL15" s="25"/>
    </row>
    <row r="16" spans="1:43" ht="22.05" customHeight="1" x14ac:dyDescent="0.3">
      <c r="A16" s="25"/>
      <c r="B16" s="34"/>
      <c r="C16" s="15"/>
      <c r="D16" s="15"/>
      <c r="E16" s="15"/>
      <c r="F16" s="25"/>
      <c r="G16" s="25"/>
      <c r="H16" s="25"/>
      <c r="J16" s="4"/>
      <c r="K16" s="34"/>
      <c r="L16" s="15"/>
      <c r="M16" s="25"/>
      <c r="N16" s="25"/>
      <c r="O16" s="25"/>
      <c r="P16" s="25"/>
      <c r="R16" s="4"/>
      <c r="S16" s="34"/>
      <c r="T16" s="15"/>
      <c r="U16" s="25"/>
      <c r="V16" s="25"/>
      <c r="X16" s="25"/>
      <c r="Y16" s="34"/>
      <c r="Z16" s="15"/>
      <c r="AA16" s="25"/>
      <c r="AB16" s="25"/>
      <c r="AC16" s="25"/>
      <c r="AD16" s="25"/>
      <c r="AF16" s="25"/>
      <c r="AG16" s="34"/>
      <c r="AH16" s="15"/>
      <c r="AI16" s="15"/>
      <c r="AJ16" s="27"/>
      <c r="AK16" s="25"/>
      <c r="AL16" s="25"/>
    </row>
    <row r="17" spans="1:38" ht="22.05" customHeight="1" x14ac:dyDescent="0.3">
      <c r="A17" s="25"/>
      <c r="B17" s="34"/>
      <c r="C17" s="15"/>
      <c r="D17" s="15"/>
      <c r="E17" s="15"/>
      <c r="F17" s="25"/>
      <c r="G17" s="25"/>
      <c r="H17" s="25"/>
      <c r="J17" s="4"/>
      <c r="K17" s="34"/>
      <c r="L17" s="15"/>
      <c r="M17" s="25"/>
      <c r="N17" s="25"/>
      <c r="O17" s="25"/>
      <c r="P17" s="25"/>
      <c r="R17" s="4"/>
      <c r="S17" s="34"/>
      <c r="T17" s="15"/>
      <c r="U17" s="25"/>
      <c r="V17" s="25"/>
      <c r="X17" s="25"/>
      <c r="Y17" s="34"/>
      <c r="Z17" s="15"/>
      <c r="AA17" s="25"/>
      <c r="AB17" s="25"/>
      <c r="AC17" s="25"/>
      <c r="AD17" s="25"/>
      <c r="AF17" s="25"/>
      <c r="AG17" s="34"/>
      <c r="AH17" s="15"/>
      <c r="AI17" s="15"/>
      <c r="AJ17" s="27"/>
      <c r="AK17" s="25"/>
      <c r="AL17" s="25"/>
    </row>
    <row r="18" spans="1:38" ht="22.05" customHeight="1" x14ac:dyDescent="0.3">
      <c r="A18" s="25"/>
      <c r="B18" s="34"/>
      <c r="C18" s="15"/>
      <c r="D18" s="15"/>
      <c r="E18" s="15"/>
      <c r="F18" s="25"/>
      <c r="G18" s="25"/>
      <c r="H18" s="25"/>
      <c r="J18" s="4"/>
      <c r="K18" s="34"/>
      <c r="L18" s="15"/>
      <c r="M18" s="25"/>
      <c r="N18" s="25"/>
      <c r="O18" s="25"/>
      <c r="P18" s="25"/>
      <c r="R18" s="4"/>
      <c r="S18" s="34"/>
      <c r="T18" s="15"/>
      <c r="U18" s="25"/>
      <c r="V18" s="25"/>
      <c r="X18" s="25"/>
      <c r="Y18" s="34"/>
      <c r="Z18" s="15"/>
      <c r="AA18" s="25"/>
      <c r="AB18" s="25"/>
      <c r="AC18" s="25"/>
      <c r="AD18" s="25"/>
      <c r="AF18" s="25"/>
      <c r="AG18" s="34"/>
      <c r="AH18" s="15"/>
      <c r="AI18" s="15"/>
      <c r="AJ18" s="27"/>
      <c r="AK18" s="25"/>
      <c r="AL18" s="25"/>
    </row>
    <row r="19" spans="1:38" ht="22.05" customHeight="1" x14ac:dyDescent="0.3">
      <c r="A19" s="25"/>
      <c r="B19" s="34"/>
      <c r="C19" s="15"/>
      <c r="D19" s="15"/>
      <c r="E19" s="15"/>
      <c r="F19" s="25"/>
      <c r="G19" s="25"/>
      <c r="H19" s="25"/>
      <c r="J19" s="25"/>
      <c r="K19" s="34"/>
      <c r="L19" s="15"/>
      <c r="M19" s="25"/>
      <c r="N19" s="25"/>
      <c r="O19" s="25"/>
      <c r="P19" s="25"/>
      <c r="R19" s="25"/>
      <c r="S19" s="34"/>
      <c r="T19" s="15"/>
      <c r="U19" s="25"/>
      <c r="V19" s="25"/>
      <c r="X19" s="25"/>
      <c r="Y19" s="34"/>
      <c r="Z19" s="15"/>
      <c r="AA19" s="25"/>
      <c r="AB19" s="25"/>
      <c r="AC19" s="25"/>
      <c r="AD19" s="25"/>
      <c r="AF19" s="4"/>
      <c r="AG19" s="34"/>
      <c r="AH19" s="15"/>
      <c r="AI19" s="15"/>
      <c r="AJ19" s="27"/>
      <c r="AK19" s="25"/>
      <c r="AL19" s="25"/>
    </row>
    <row r="20" spans="1:38" ht="22.05" customHeight="1" x14ac:dyDescent="0.3">
      <c r="A20" s="25"/>
      <c r="B20" s="34"/>
      <c r="C20" s="15"/>
      <c r="D20" s="15"/>
      <c r="E20" s="15"/>
      <c r="F20" s="25"/>
      <c r="G20" s="25"/>
      <c r="H20" s="25"/>
      <c r="J20" s="25"/>
      <c r="K20" s="34"/>
      <c r="L20" s="15"/>
      <c r="M20" s="25"/>
      <c r="N20" s="25"/>
      <c r="O20" s="25"/>
      <c r="P20" s="25"/>
      <c r="R20" s="25"/>
      <c r="S20" s="34"/>
      <c r="T20" s="15"/>
      <c r="U20" s="25"/>
      <c r="V20" s="25"/>
      <c r="X20" s="4"/>
      <c r="Y20" s="34"/>
      <c r="Z20" s="15"/>
      <c r="AA20" s="25"/>
      <c r="AB20" s="25"/>
      <c r="AC20" s="25"/>
      <c r="AD20" s="25"/>
      <c r="AF20" s="25"/>
      <c r="AG20" s="34"/>
      <c r="AH20" s="15"/>
      <c r="AI20" s="15"/>
      <c r="AJ20" s="27"/>
      <c r="AK20" s="25"/>
      <c r="AL20" s="25"/>
    </row>
    <row r="21" spans="1:38" ht="22.05" customHeight="1" x14ac:dyDescent="0.3">
      <c r="A21" s="25"/>
      <c r="B21" s="34"/>
      <c r="C21" s="15"/>
      <c r="D21" s="15"/>
      <c r="E21" s="15"/>
      <c r="F21" s="25"/>
      <c r="G21" s="25"/>
      <c r="H21" s="25"/>
      <c r="J21" s="25"/>
      <c r="K21" s="34"/>
      <c r="L21" s="15"/>
      <c r="M21" s="25"/>
      <c r="N21" s="25"/>
      <c r="O21" s="25"/>
      <c r="P21" s="25"/>
      <c r="R21" s="25"/>
      <c r="S21" s="34"/>
      <c r="T21" s="15"/>
      <c r="U21" s="25"/>
      <c r="V21" s="25"/>
      <c r="X21" s="25"/>
      <c r="Y21" s="15"/>
      <c r="Z21" s="15"/>
      <c r="AA21" s="25"/>
      <c r="AB21" s="25"/>
      <c r="AC21" s="25"/>
      <c r="AD21" s="25"/>
      <c r="AF21" s="25"/>
      <c r="AG21" s="34"/>
      <c r="AH21" s="15"/>
      <c r="AI21" s="15"/>
      <c r="AJ21" s="27"/>
      <c r="AK21" s="25"/>
      <c r="AL21" s="25"/>
    </row>
    <row r="22" spans="1:38" ht="22.05" customHeight="1" x14ac:dyDescent="0.3">
      <c r="A22" s="25"/>
      <c r="B22" s="34"/>
      <c r="C22" s="15"/>
      <c r="D22" s="15"/>
      <c r="E22" s="15"/>
      <c r="F22" s="25"/>
      <c r="G22" s="25"/>
      <c r="H22" s="25"/>
      <c r="J22" s="25"/>
      <c r="K22" s="34"/>
      <c r="L22" s="15"/>
      <c r="M22" s="25"/>
      <c r="N22" s="25"/>
      <c r="O22" s="25"/>
      <c r="P22" s="25"/>
      <c r="R22" s="25"/>
      <c r="S22" s="34"/>
      <c r="T22" s="15"/>
      <c r="U22" s="25"/>
      <c r="V22" s="25"/>
      <c r="X22" s="25"/>
      <c r="Y22" s="15"/>
      <c r="Z22" s="15"/>
      <c r="AA22" s="25"/>
      <c r="AB22" s="25"/>
      <c r="AC22" s="25"/>
      <c r="AD22" s="25"/>
      <c r="AF22" s="25"/>
      <c r="AG22" s="34"/>
      <c r="AH22" s="15"/>
      <c r="AI22" s="15"/>
      <c r="AJ22" s="27"/>
      <c r="AK22" s="25"/>
      <c r="AL22" s="25"/>
    </row>
    <row r="23" spans="1:38" ht="22.05" customHeight="1" x14ac:dyDescent="0.3">
      <c r="A23" s="25"/>
      <c r="B23" s="34"/>
      <c r="C23" s="15"/>
      <c r="D23" s="15"/>
      <c r="E23" s="15"/>
      <c r="F23" s="25"/>
      <c r="G23" s="25"/>
      <c r="H23" s="25"/>
      <c r="J23" s="25"/>
      <c r="K23" s="34"/>
      <c r="L23" s="15"/>
      <c r="M23" s="25"/>
      <c r="N23" s="25"/>
      <c r="O23" s="25"/>
      <c r="P23" s="25"/>
      <c r="R23" s="25"/>
      <c r="S23" s="34"/>
      <c r="T23" s="15"/>
      <c r="U23" s="25"/>
      <c r="V23" s="25"/>
      <c r="X23" s="25"/>
      <c r="Y23" s="15"/>
      <c r="Z23" s="15"/>
      <c r="AA23" s="25"/>
      <c r="AB23" s="25"/>
      <c r="AC23" s="25"/>
      <c r="AD23" s="25"/>
      <c r="AF23" s="25"/>
      <c r="AG23" s="34"/>
      <c r="AH23" s="15"/>
      <c r="AI23" s="15"/>
      <c r="AJ23" s="27"/>
      <c r="AK23" s="25"/>
      <c r="AL23" s="25"/>
    </row>
    <row r="24" spans="1:38" ht="22.05" customHeight="1" x14ac:dyDescent="0.3">
      <c r="A24" s="25"/>
      <c r="B24" s="34"/>
      <c r="C24" s="15"/>
      <c r="D24" s="15"/>
      <c r="E24" s="15"/>
      <c r="F24" s="25"/>
      <c r="G24" s="25"/>
      <c r="H24" s="25"/>
      <c r="J24" s="25" t="s">
        <v>149</v>
      </c>
      <c r="K24" s="34">
        <v>17</v>
      </c>
      <c r="L24" s="15" t="s">
        <v>61</v>
      </c>
      <c r="M24" s="25"/>
      <c r="N24" s="25"/>
      <c r="O24" s="25"/>
      <c r="P24" s="25"/>
      <c r="R24" s="25"/>
      <c r="S24" s="34"/>
      <c r="T24" s="15"/>
      <c r="U24" s="25"/>
      <c r="V24" s="25"/>
      <c r="X24" s="25"/>
      <c r="Y24" s="15"/>
      <c r="Z24" s="15"/>
      <c r="AA24" s="25"/>
      <c r="AB24" s="25"/>
      <c r="AC24" s="25"/>
      <c r="AD24" s="25"/>
      <c r="AF24" s="25"/>
      <c r="AG24" s="34"/>
      <c r="AH24" s="15"/>
      <c r="AI24" s="15"/>
      <c r="AJ24" s="27"/>
      <c r="AK24" s="25"/>
      <c r="AL24" s="25"/>
    </row>
    <row r="25" spans="1:38" ht="22.05" customHeight="1" x14ac:dyDescent="0.3">
      <c r="A25" s="25"/>
      <c r="B25" s="34"/>
      <c r="C25" s="15"/>
      <c r="D25" s="15"/>
      <c r="E25" s="15"/>
      <c r="F25" s="25"/>
      <c r="G25" s="25"/>
      <c r="H25" s="25"/>
      <c r="J25" s="25" t="s">
        <v>150</v>
      </c>
      <c r="K25" s="34">
        <v>18</v>
      </c>
      <c r="L25" s="15" t="s">
        <v>53</v>
      </c>
      <c r="M25" s="25"/>
      <c r="N25" s="25"/>
      <c r="O25" s="25"/>
      <c r="P25" s="25"/>
      <c r="R25" s="25"/>
      <c r="S25" s="34"/>
      <c r="T25" s="15"/>
      <c r="U25" s="25"/>
      <c r="V25" s="25"/>
      <c r="X25" s="25"/>
      <c r="Y25" s="15"/>
      <c r="Z25" s="15"/>
      <c r="AA25" s="25"/>
      <c r="AB25" s="25"/>
      <c r="AC25" s="25"/>
      <c r="AD25" s="25"/>
      <c r="AF25" s="25"/>
      <c r="AG25" s="34"/>
      <c r="AH25" s="15"/>
      <c r="AI25" s="15"/>
      <c r="AJ25" s="27"/>
      <c r="AK25" s="25"/>
      <c r="AL25" s="25"/>
    </row>
    <row r="26" spans="1:38" ht="22.05" customHeight="1" x14ac:dyDescent="0.3">
      <c r="A26" s="25"/>
      <c r="B26" s="34"/>
      <c r="C26" s="15"/>
      <c r="D26" s="15"/>
      <c r="E26" s="15"/>
      <c r="F26" s="25"/>
      <c r="G26" s="25"/>
      <c r="H26" s="25"/>
      <c r="J26" s="25" t="s">
        <v>151</v>
      </c>
      <c r="K26" s="34">
        <v>17</v>
      </c>
      <c r="L26" s="15" t="s">
        <v>53</v>
      </c>
      <c r="M26" s="25"/>
      <c r="N26" s="25"/>
      <c r="O26" s="25"/>
      <c r="P26" s="25"/>
      <c r="R26" s="25"/>
      <c r="S26" s="34"/>
      <c r="T26" s="15"/>
      <c r="U26" s="25"/>
      <c r="V26" s="25"/>
      <c r="X26" s="25"/>
      <c r="Y26" s="15"/>
      <c r="Z26" s="15"/>
      <c r="AA26" s="25"/>
      <c r="AB26" s="25"/>
      <c r="AC26" s="25"/>
      <c r="AD26" s="25"/>
      <c r="AF26" s="25"/>
      <c r="AG26" s="34"/>
      <c r="AH26" s="15"/>
      <c r="AI26" s="15"/>
      <c r="AJ26" s="27"/>
      <c r="AK26" s="25"/>
      <c r="AL26" s="25"/>
    </row>
    <row r="27" spans="1:38" ht="22.05" customHeight="1" x14ac:dyDescent="0.3">
      <c r="A27" s="25"/>
      <c r="B27" s="34"/>
      <c r="C27" s="15"/>
      <c r="D27" s="15"/>
      <c r="E27" s="15"/>
      <c r="F27" s="25"/>
      <c r="G27" s="25"/>
      <c r="H27" s="25"/>
      <c r="J27" s="25" t="s">
        <v>152</v>
      </c>
      <c r="K27" s="34">
        <v>16</v>
      </c>
      <c r="L27" s="15" t="s">
        <v>53</v>
      </c>
      <c r="M27" s="25"/>
      <c r="N27" s="25"/>
      <c r="O27" s="25"/>
      <c r="P27" s="25"/>
      <c r="R27" s="25"/>
      <c r="S27" s="34"/>
      <c r="T27" s="15"/>
      <c r="U27" s="25"/>
      <c r="V27" s="25"/>
      <c r="X27" s="25"/>
      <c r="Y27" s="15"/>
      <c r="Z27" s="15"/>
      <c r="AA27" s="25"/>
      <c r="AB27" s="25"/>
      <c r="AC27" s="25"/>
      <c r="AD27" s="25"/>
      <c r="AF27" s="25"/>
      <c r="AG27" s="34"/>
      <c r="AH27" s="15"/>
      <c r="AI27" s="15"/>
      <c r="AJ27" s="27"/>
      <c r="AK27" s="25"/>
      <c r="AL27" s="25"/>
    </row>
    <row r="28" spans="1:38" ht="22.05" customHeight="1" x14ac:dyDescent="0.3">
      <c r="A28" s="25"/>
      <c r="B28" s="34"/>
      <c r="C28" s="15"/>
      <c r="D28" s="15"/>
      <c r="E28" s="15"/>
      <c r="F28" s="25"/>
      <c r="G28" s="25"/>
      <c r="H28" s="25"/>
      <c r="J28" s="4"/>
      <c r="K28" s="57"/>
      <c r="L28" s="15"/>
      <c r="M28" s="25"/>
      <c r="N28" s="25"/>
      <c r="O28" s="25"/>
      <c r="P28" s="25"/>
      <c r="R28" s="58"/>
      <c r="S28" s="59"/>
      <c r="T28" s="60"/>
      <c r="U28" s="25"/>
      <c r="V28" s="25"/>
      <c r="X28" s="25"/>
      <c r="Y28" s="15"/>
      <c r="Z28" s="15"/>
      <c r="AA28" s="25"/>
      <c r="AB28" s="25"/>
      <c r="AC28" s="25"/>
      <c r="AD28" s="25"/>
      <c r="AF28" s="25"/>
      <c r="AG28" s="15"/>
      <c r="AH28" s="15"/>
      <c r="AI28" s="15"/>
      <c r="AJ28" s="27"/>
      <c r="AK28" s="25"/>
      <c r="AL28" s="25"/>
    </row>
    <row r="29" spans="1:38" ht="22.05" customHeight="1" x14ac:dyDescent="0.3">
      <c r="A29" s="25"/>
      <c r="B29" s="34"/>
      <c r="C29" s="15"/>
      <c r="D29" s="15"/>
      <c r="E29" s="15"/>
      <c r="F29" s="25"/>
      <c r="G29" s="25"/>
      <c r="H29" s="25"/>
      <c r="J29" s="58"/>
      <c r="K29" s="59"/>
      <c r="L29" s="60"/>
      <c r="M29" s="25"/>
      <c r="N29" s="25"/>
      <c r="O29" s="25"/>
      <c r="P29" s="25"/>
      <c r="R29" s="58"/>
      <c r="S29" s="59"/>
      <c r="T29" s="60"/>
      <c r="U29" s="25"/>
      <c r="V29" s="25"/>
      <c r="X29" s="25"/>
      <c r="Y29" s="15"/>
      <c r="Z29" s="15"/>
      <c r="AA29" s="25"/>
      <c r="AB29" s="25"/>
      <c r="AC29" s="25"/>
      <c r="AD29" s="25"/>
      <c r="AF29" s="25"/>
      <c r="AG29" s="15"/>
      <c r="AH29" s="15"/>
      <c r="AI29" s="15"/>
      <c r="AJ29" s="27"/>
      <c r="AK29" s="25"/>
      <c r="AL29" s="25"/>
    </row>
    <row r="30" spans="1:38" ht="22.05" customHeight="1" x14ac:dyDescent="0.3">
      <c r="A30" s="25"/>
      <c r="B30" s="15"/>
      <c r="C30" s="15"/>
      <c r="D30" s="15"/>
      <c r="E30" s="15"/>
      <c r="F30" s="25"/>
      <c r="G30" s="25"/>
      <c r="H30" s="25"/>
      <c r="J30" s="25"/>
      <c r="K30" s="15"/>
      <c r="L30" s="15"/>
      <c r="M30" s="25"/>
      <c r="N30" s="25"/>
      <c r="O30" s="25"/>
      <c r="P30" s="25"/>
      <c r="R30" s="25"/>
      <c r="S30" s="15"/>
      <c r="T30" s="15"/>
      <c r="U30" s="25"/>
      <c r="V30" s="25"/>
      <c r="X30" s="25"/>
      <c r="Y30" s="15"/>
      <c r="Z30" s="15"/>
      <c r="AA30" s="25"/>
      <c r="AB30" s="25"/>
      <c r="AC30" s="25"/>
      <c r="AD30" s="25"/>
      <c r="AF30" s="25"/>
      <c r="AG30" s="15"/>
      <c r="AH30" s="15"/>
      <c r="AI30" s="15"/>
      <c r="AJ30" s="27"/>
      <c r="AK30" s="25"/>
      <c r="AL30" s="25"/>
    </row>
    <row r="31" spans="1:38" ht="22.05" customHeight="1" x14ac:dyDescent="0.3">
      <c r="A31" s="25"/>
      <c r="B31" s="15"/>
      <c r="C31" s="15"/>
      <c r="D31" s="15"/>
      <c r="E31" s="15"/>
      <c r="F31" s="25"/>
      <c r="G31" s="25"/>
      <c r="H31" s="25"/>
      <c r="J31" s="25"/>
      <c r="K31" s="15"/>
      <c r="L31" s="15"/>
      <c r="M31" s="25"/>
      <c r="N31" s="25"/>
      <c r="O31" s="25"/>
      <c r="P31" s="25"/>
      <c r="R31" s="25"/>
      <c r="S31" s="15"/>
      <c r="T31" s="15"/>
      <c r="U31" s="25"/>
      <c r="V31" s="25"/>
      <c r="X31" s="25"/>
      <c r="Y31" s="15"/>
      <c r="Z31" s="15"/>
      <c r="AA31" s="25"/>
      <c r="AB31" s="25"/>
      <c r="AC31" s="25"/>
      <c r="AD31" s="25"/>
      <c r="AF31" s="25"/>
      <c r="AG31" s="15"/>
      <c r="AH31" s="15"/>
      <c r="AI31" s="15"/>
      <c r="AJ31" s="27"/>
      <c r="AK31" s="25"/>
      <c r="AL31" s="25"/>
    </row>
    <row r="32" spans="1:38" ht="22.05" customHeight="1" x14ac:dyDescent="0.3">
      <c r="A32" s="25"/>
      <c r="B32" s="15"/>
      <c r="C32" s="15"/>
      <c r="D32" s="15"/>
      <c r="E32" s="15"/>
      <c r="F32" s="25"/>
      <c r="G32" s="25"/>
      <c r="H32" s="25"/>
      <c r="J32" s="25"/>
      <c r="K32" s="15"/>
      <c r="L32" s="15"/>
      <c r="M32" s="25"/>
      <c r="N32" s="25"/>
      <c r="O32" s="25"/>
      <c r="P32" s="25"/>
      <c r="R32" s="25"/>
      <c r="S32" s="15"/>
      <c r="T32" s="15"/>
      <c r="U32" s="25"/>
      <c r="V32" s="25"/>
      <c r="X32" s="25"/>
      <c r="Y32" s="15"/>
      <c r="Z32" s="15"/>
      <c r="AA32" s="25"/>
      <c r="AB32" s="25"/>
      <c r="AC32" s="25"/>
      <c r="AD32" s="25"/>
      <c r="AF32" s="25"/>
      <c r="AG32" s="15"/>
      <c r="AH32" s="15"/>
      <c r="AI32" s="15"/>
      <c r="AJ32" s="27"/>
      <c r="AK32" s="25"/>
      <c r="AL32" s="25"/>
    </row>
    <row r="33" spans="1:38" ht="22.05" customHeight="1" x14ac:dyDescent="0.3">
      <c r="A33" s="25"/>
      <c r="B33" s="15"/>
      <c r="C33" s="15"/>
      <c r="D33" s="15"/>
      <c r="E33" s="15"/>
      <c r="F33" s="25"/>
      <c r="G33" s="25"/>
      <c r="H33" s="25"/>
      <c r="J33" s="25"/>
      <c r="K33" s="15"/>
      <c r="L33" s="15"/>
      <c r="M33" s="25"/>
      <c r="N33" s="25"/>
      <c r="O33" s="25"/>
      <c r="P33" s="25"/>
      <c r="R33" s="25"/>
      <c r="S33" s="15"/>
      <c r="T33" s="15"/>
      <c r="U33" s="25"/>
      <c r="V33" s="25"/>
      <c r="X33" s="25"/>
      <c r="Y33" s="15"/>
      <c r="Z33" s="15"/>
      <c r="AA33" s="25"/>
      <c r="AB33" s="25"/>
      <c r="AC33" s="25"/>
      <c r="AD33" s="25"/>
      <c r="AF33" s="25"/>
      <c r="AG33" s="15"/>
      <c r="AH33" s="15"/>
      <c r="AI33" s="15"/>
      <c r="AJ33" s="27"/>
      <c r="AK33" s="25"/>
      <c r="AL33" s="25"/>
    </row>
    <row r="34" spans="1:38" ht="22.05" customHeight="1" x14ac:dyDescent="0.3">
      <c r="A34" s="25"/>
      <c r="B34" s="15"/>
      <c r="C34" s="15"/>
      <c r="D34" s="15"/>
      <c r="E34" s="15"/>
      <c r="F34" s="25"/>
      <c r="G34" s="25"/>
      <c r="H34" s="25"/>
      <c r="J34" s="25"/>
      <c r="K34" s="15"/>
      <c r="L34" s="15"/>
      <c r="M34" s="25"/>
      <c r="N34" s="25"/>
      <c r="O34" s="25"/>
      <c r="P34" s="25"/>
      <c r="R34" s="25"/>
      <c r="S34" s="15"/>
      <c r="T34" s="15"/>
      <c r="U34" s="25"/>
      <c r="V34" s="25"/>
      <c r="X34" s="25"/>
      <c r="Y34" s="15"/>
      <c r="Z34" s="15"/>
      <c r="AA34" s="25"/>
      <c r="AB34" s="25"/>
      <c r="AC34" s="25"/>
      <c r="AD34" s="25"/>
      <c r="AF34" s="25"/>
      <c r="AG34" s="15"/>
      <c r="AH34" s="15"/>
      <c r="AI34" s="15"/>
      <c r="AJ34" s="27"/>
      <c r="AK34" s="25"/>
      <c r="AL34" s="25"/>
    </row>
    <row r="35" spans="1:38" ht="22.05" customHeight="1" x14ac:dyDescent="0.3">
      <c r="A35" s="25"/>
      <c r="B35" s="15"/>
      <c r="C35" s="15"/>
      <c r="D35" s="15"/>
      <c r="E35" s="15"/>
      <c r="F35" s="25"/>
      <c r="G35" s="25"/>
      <c r="H35" s="25"/>
      <c r="J35" s="25"/>
      <c r="K35" s="15"/>
      <c r="L35" s="15"/>
      <c r="M35" s="25"/>
      <c r="N35" s="25"/>
      <c r="O35" s="25"/>
      <c r="P35" s="25"/>
      <c r="R35" s="25"/>
      <c r="S35" s="15"/>
      <c r="T35" s="15"/>
      <c r="U35" s="25"/>
      <c r="V35" s="25"/>
      <c r="X35" s="25"/>
      <c r="Y35" s="15"/>
      <c r="Z35" s="15"/>
      <c r="AA35" s="25"/>
      <c r="AB35" s="25"/>
      <c r="AC35" s="25"/>
      <c r="AD35" s="25"/>
      <c r="AF35" s="25"/>
      <c r="AG35" s="15"/>
      <c r="AH35" s="15"/>
      <c r="AI35" s="15"/>
      <c r="AJ35" s="27"/>
      <c r="AK35" s="25"/>
      <c r="AL35" s="25"/>
    </row>
    <row r="36" spans="1:38" ht="22.05" customHeight="1" x14ac:dyDescent="0.3">
      <c r="A36" s="25"/>
      <c r="B36" s="15"/>
      <c r="C36" s="15"/>
      <c r="D36" s="15"/>
      <c r="E36" s="15"/>
      <c r="F36" s="25"/>
      <c r="G36" s="25"/>
      <c r="H36" s="25"/>
      <c r="J36" s="25"/>
      <c r="K36" s="15"/>
      <c r="L36" s="15"/>
      <c r="M36" s="25"/>
      <c r="N36" s="25"/>
      <c r="O36" s="25"/>
      <c r="P36" s="25"/>
      <c r="R36" s="25"/>
      <c r="S36" s="15"/>
      <c r="T36" s="15"/>
      <c r="U36" s="25"/>
      <c r="V36" s="25"/>
      <c r="X36" s="25"/>
      <c r="Y36" s="15"/>
      <c r="Z36" s="15"/>
      <c r="AA36" s="25"/>
      <c r="AB36" s="25"/>
      <c r="AC36" s="25"/>
      <c r="AD36" s="25"/>
      <c r="AF36" s="25"/>
      <c r="AG36" s="15"/>
      <c r="AH36" s="15"/>
      <c r="AI36" s="15"/>
      <c r="AJ36" s="27"/>
      <c r="AK36" s="25"/>
      <c r="AL36" s="25"/>
    </row>
    <row r="37" spans="1:38" ht="22.05" customHeight="1" x14ac:dyDescent="0.3">
      <c r="A37" s="25"/>
      <c r="B37" s="15"/>
      <c r="C37" s="15"/>
      <c r="D37" s="15"/>
      <c r="E37" s="15"/>
      <c r="F37" s="25"/>
      <c r="G37" s="25"/>
      <c r="H37" s="25"/>
      <c r="J37" s="25"/>
      <c r="K37" s="15"/>
      <c r="L37" s="15"/>
      <c r="M37" s="25"/>
      <c r="N37" s="25"/>
      <c r="O37" s="25"/>
      <c r="P37" s="25"/>
      <c r="R37" s="25"/>
      <c r="S37" s="15"/>
      <c r="T37" s="15"/>
      <c r="U37" s="25"/>
      <c r="V37" s="25"/>
      <c r="X37" s="25"/>
      <c r="Y37" s="15"/>
      <c r="Z37" s="15"/>
      <c r="AA37" s="25"/>
      <c r="AB37" s="25"/>
      <c r="AC37" s="25"/>
      <c r="AD37" s="25"/>
      <c r="AF37" s="25"/>
      <c r="AG37" s="15"/>
      <c r="AH37" s="15"/>
      <c r="AI37" s="15"/>
      <c r="AJ37" s="27"/>
      <c r="AK37" s="25"/>
      <c r="AL37" s="25"/>
    </row>
    <row r="38" spans="1:38" ht="22.05" customHeight="1" x14ac:dyDescent="0.3">
      <c r="A38" s="25"/>
      <c r="B38" s="15"/>
      <c r="C38" s="15"/>
      <c r="D38" s="15"/>
      <c r="E38" s="15"/>
      <c r="F38" s="25"/>
      <c r="G38" s="25"/>
      <c r="H38" s="25"/>
      <c r="J38" s="25"/>
      <c r="K38" s="15"/>
      <c r="L38" s="15"/>
      <c r="M38" s="25"/>
      <c r="N38" s="25"/>
      <c r="O38" s="25"/>
      <c r="P38" s="25"/>
      <c r="R38" s="25"/>
      <c r="S38" s="15"/>
      <c r="T38" s="15"/>
      <c r="U38" s="25"/>
      <c r="V38" s="25"/>
      <c r="X38" s="25"/>
      <c r="Y38" s="15"/>
      <c r="Z38" s="15"/>
      <c r="AA38" s="25"/>
      <c r="AB38" s="25"/>
      <c r="AC38" s="25"/>
      <c r="AD38" s="25"/>
      <c r="AF38" s="25"/>
      <c r="AG38" s="15"/>
      <c r="AH38" s="15"/>
      <c r="AI38" s="15"/>
      <c r="AJ38" s="27"/>
      <c r="AK38" s="25"/>
      <c r="AL38" s="25"/>
    </row>
    <row r="39" spans="1:38" ht="22.05" customHeight="1" x14ac:dyDescent="0.3">
      <c r="A39" s="25"/>
      <c r="B39" s="15"/>
      <c r="C39" s="15"/>
      <c r="D39" s="15"/>
      <c r="E39" s="15"/>
      <c r="F39" s="25"/>
      <c r="G39" s="25"/>
      <c r="H39" s="25"/>
      <c r="J39" s="25"/>
      <c r="K39" s="15"/>
      <c r="L39" s="15"/>
      <c r="M39" s="25"/>
      <c r="N39" s="25"/>
      <c r="O39" s="25"/>
      <c r="P39" s="25"/>
      <c r="R39" s="25"/>
      <c r="S39" s="15"/>
      <c r="T39" s="15"/>
      <c r="U39" s="25"/>
      <c r="V39" s="25"/>
      <c r="X39" s="25"/>
      <c r="Y39" s="15"/>
      <c r="Z39" s="15"/>
      <c r="AA39" s="25"/>
      <c r="AB39" s="25"/>
      <c r="AC39" s="25"/>
      <c r="AD39" s="25"/>
      <c r="AF39" s="25"/>
      <c r="AG39" s="15"/>
      <c r="AH39" s="15"/>
      <c r="AI39" s="15"/>
      <c r="AJ39" s="27"/>
      <c r="AK39" s="25"/>
      <c r="AL39" s="25"/>
    </row>
    <row r="40" spans="1:38" ht="22.05" customHeight="1" x14ac:dyDescent="0.3">
      <c r="A40" s="25"/>
      <c r="B40" s="15"/>
      <c r="C40" s="15"/>
      <c r="D40" s="15"/>
      <c r="E40" s="15"/>
      <c r="F40" s="25"/>
      <c r="G40" s="25"/>
      <c r="H40" s="25"/>
      <c r="J40" s="25"/>
      <c r="K40" s="15"/>
      <c r="L40" s="15"/>
      <c r="M40" s="25"/>
      <c r="N40" s="25"/>
      <c r="O40" s="25"/>
      <c r="P40" s="25"/>
      <c r="R40" s="25"/>
      <c r="S40" s="15"/>
      <c r="T40" s="15"/>
      <c r="U40" s="25"/>
      <c r="V40" s="25"/>
      <c r="X40" s="25"/>
      <c r="Y40" s="15"/>
      <c r="Z40" s="15"/>
      <c r="AA40" s="25"/>
      <c r="AB40" s="25"/>
      <c r="AC40" s="25"/>
      <c r="AD40" s="25"/>
      <c r="AF40" s="25"/>
      <c r="AG40" s="15"/>
      <c r="AH40" s="15"/>
      <c r="AI40" s="15"/>
      <c r="AJ40" s="27"/>
      <c r="AK40" s="25"/>
      <c r="AL40" s="25"/>
    </row>
    <row r="41" spans="1:38" ht="22.05" customHeight="1" x14ac:dyDescent="0.3">
      <c r="A41" s="25"/>
      <c r="B41" s="15"/>
      <c r="C41" s="15"/>
      <c r="D41" s="15"/>
      <c r="E41" s="15"/>
      <c r="F41" s="25"/>
      <c r="G41" s="25"/>
      <c r="H41" s="25"/>
      <c r="J41" s="25"/>
      <c r="K41" s="15"/>
      <c r="L41" s="15"/>
      <c r="M41" s="25"/>
      <c r="N41" s="25"/>
      <c r="O41" s="25"/>
      <c r="P41" s="25"/>
      <c r="R41" s="25"/>
      <c r="S41" s="15"/>
      <c r="T41" s="15"/>
      <c r="U41" s="25"/>
      <c r="V41" s="25"/>
      <c r="X41" s="25"/>
      <c r="Y41" s="15"/>
      <c r="Z41" s="15"/>
      <c r="AA41" s="25"/>
      <c r="AB41" s="25"/>
      <c r="AC41" s="25"/>
      <c r="AD41" s="25"/>
      <c r="AF41" s="25"/>
      <c r="AG41" s="15"/>
      <c r="AH41" s="15"/>
      <c r="AI41" s="15"/>
      <c r="AJ41" s="27"/>
      <c r="AK41" s="25"/>
      <c r="AL41" s="25"/>
    </row>
    <row r="42" spans="1:38" ht="22.05" customHeight="1" x14ac:dyDescent="0.3">
      <c r="A42" s="25"/>
      <c r="B42" s="15"/>
      <c r="C42" s="15"/>
      <c r="D42" s="15"/>
      <c r="E42" s="15"/>
      <c r="F42" s="25"/>
      <c r="G42" s="25"/>
      <c r="H42" s="25"/>
      <c r="J42" s="25"/>
      <c r="K42" s="15"/>
      <c r="L42" s="15"/>
      <c r="M42" s="25"/>
      <c r="N42" s="25"/>
      <c r="O42" s="25"/>
      <c r="P42" s="25"/>
      <c r="R42" s="25"/>
      <c r="S42" s="15"/>
      <c r="T42" s="15"/>
      <c r="U42" s="25"/>
      <c r="V42" s="25"/>
      <c r="X42" s="25"/>
      <c r="Y42" s="15"/>
      <c r="Z42" s="15"/>
      <c r="AA42" s="25"/>
      <c r="AB42" s="25"/>
      <c r="AC42" s="25"/>
      <c r="AD42" s="25"/>
      <c r="AF42" s="25"/>
      <c r="AG42" s="15"/>
      <c r="AH42" s="15"/>
      <c r="AI42" s="15"/>
      <c r="AJ42" s="27"/>
      <c r="AK42" s="25"/>
      <c r="AL42" s="25"/>
    </row>
    <row r="43" spans="1:38" ht="22.05" customHeight="1" x14ac:dyDescent="0.3">
      <c r="A43" s="25"/>
      <c r="B43" s="15"/>
      <c r="C43" s="15"/>
      <c r="D43" s="15"/>
      <c r="E43" s="15"/>
      <c r="F43" s="25"/>
      <c r="G43" s="25"/>
      <c r="H43" s="25"/>
      <c r="J43" s="25"/>
      <c r="K43" s="15"/>
      <c r="L43" s="15"/>
      <c r="M43" s="25"/>
      <c r="N43" s="25"/>
      <c r="O43" s="25"/>
      <c r="P43" s="25"/>
      <c r="R43" s="25"/>
      <c r="S43" s="15"/>
      <c r="T43" s="15"/>
      <c r="U43" s="25"/>
      <c r="V43" s="25"/>
      <c r="X43" s="25"/>
      <c r="Y43" s="15"/>
      <c r="Z43" s="15"/>
      <c r="AA43" s="25"/>
      <c r="AB43" s="25"/>
      <c r="AC43" s="25"/>
      <c r="AD43" s="25"/>
      <c r="AF43" s="25"/>
      <c r="AG43" s="15"/>
      <c r="AH43" s="15"/>
      <c r="AI43" s="15"/>
      <c r="AJ43" s="27"/>
      <c r="AK43" s="25"/>
      <c r="AL43" s="25"/>
    </row>
    <row r="44" spans="1:38" ht="22.05" customHeight="1" x14ac:dyDescent="0.3">
      <c r="A44" s="25"/>
      <c r="B44" s="15"/>
      <c r="C44" s="15"/>
      <c r="D44" s="15"/>
      <c r="E44" s="15"/>
      <c r="F44" s="25"/>
      <c r="G44" s="25"/>
      <c r="H44" s="25"/>
      <c r="J44" s="25"/>
      <c r="K44" s="15"/>
      <c r="L44" s="15"/>
      <c r="M44" s="25"/>
      <c r="N44" s="25"/>
      <c r="O44" s="25"/>
      <c r="P44" s="25"/>
      <c r="R44" s="25"/>
      <c r="S44" s="15"/>
      <c r="T44" s="15"/>
      <c r="U44" s="25"/>
      <c r="V44" s="25"/>
      <c r="X44" s="25"/>
      <c r="Y44" s="15"/>
      <c r="Z44" s="15"/>
      <c r="AA44" s="25"/>
      <c r="AB44" s="25"/>
      <c r="AC44" s="25"/>
      <c r="AD44" s="25"/>
      <c r="AF44" s="25"/>
      <c r="AG44" s="15"/>
      <c r="AH44" s="15"/>
      <c r="AI44" s="15"/>
      <c r="AJ44" s="27"/>
      <c r="AK44" s="25"/>
      <c r="AL44" s="25"/>
    </row>
    <row r="45" spans="1:38" ht="22.05" customHeight="1" x14ac:dyDescent="0.3">
      <c r="A45" s="25"/>
      <c r="B45" s="15"/>
      <c r="C45" s="15"/>
      <c r="D45" s="15"/>
      <c r="E45" s="15"/>
      <c r="F45" s="25"/>
      <c r="G45" s="25"/>
      <c r="H45" s="25"/>
      <c r="J45" s="25"/>
      <c r="K45" s="15"/>
      <c r="L45" s="15"/>
      <c r="M45" s="25"/>
      <c r="N45" s="25"/>
      <c r="O45" s="25"/>
      <c r="P45" s="25"/>
      <c r="R45" s="25"/>
      <c r="S45" s="15"/>
      <c r="T45" s="15"/>
      <c r="U45" s="25"/>
      <c r="V45" s="25"/>
      <c r="X45" s="25"/>
      <c r="Y45" s="15"/>
      <c r="Z45" s="15"/>
      <c r="AA45" s="25"/>
      <c r="AB45" s="25"/>
      <c r="AC45" s="25"/>
      <c r="AD45" s="25"/>
      <c r="AF45" s="25"/>
      <c r="AG45" s="15"/>
      <c r="AH45" s="15"/>
      <c r="AI45" s="15"/>
      <c r="AJ45" s="27"/>
      <c r="AK45" s="25"/>
      <c r="AL45" s="25"/>
    </row>
    <row r="46" spans="1:38" ht="22.05" customHeight="1" x14ac:dyDescent="0.3">
      <c r="A46" s="25"/>
      <c r="B46" s="15"/>
      <c r="C46" s="15"/>
      <c r="D46" s="15"/>
      <c r="E46" s="15"/>
      <c r="F46" s="25"/>
      <c r="G46" s="25"/>
      <c r="H46" s="25"/>
      <c r="J46" s="25"/>
      <c r="K46" s="15"/>
      <c r="L46" s="15"/>
      <c r="M46" s="25"/>
      <c r="N46" s="25"/>
      <c r="O46" s="25"/>
      <c r="P46" s="25"/>
      <c r="R46" s="25"/>
      <c r="S46" s="15"/>
      <c r="T46" s="15"/>
      <c r="U46" s="25"/>
      <c r="V46" s="25"/>
      <c r="X46" s="25"/>
      <c r="Y46" s="15"/>
      <c r="Z46" s="15"/>
      <c r="AA46" s="25"/>
      <c r="AB46" s="25"/>
      <c r="AC46" s="25"/>
      <c r="AD46" s="25"/>
      <c r="AF46" s="25"/>
      <c r="AG46" s="15"/>
      <c r="AH46" s="15"/>
      <c r="AI46" s="15"/>
      <c r="AJ46" s="27"/>
      <c r="AK46" s="25"/>
      <c r="AL46" s="25"/>
    </row>
    <row r="47" spans="1:38" ht="22.05" customHeight="1" x14ac:dyDescent="0.3">
      <c r="A47" s="25"/>
      <c r="B47" s="15"/>
      <c r="C47" s="15"/>
      <c r="D47" s="15"/>
      <c r="E47" s="15"/>
      <c r="F47" s="25"/>
      <c r="G47" s="25"/>
      <c r="H47" s="25"/>
      <c r="J47" s="25"/>
      <c r="K47" s="15"/>
      <c r="L47" s="15"/>
      <c r="M47" s="25"/>
      <c r="N47" s="25"/>
      <c r="O47" s="25"/>
      <c r="P47" s="25"/>
      <c r="R47" s="25"/>
      <c r="S47" s="15"/>
      <c r="T47" s="15"/>
      <c r="U47" s="25"/>
      <c r="V47" s="25"/>
      <c r="X47" s="25"/>
      <c r="Y47" s="15"/>
      <c r="Z47" s="15"/>
      <c r="AA47" s="25"/>
      <c r="AB47" s="25"/>
      <c r="AC47" s="25"/>
      <c r="AD47" s="25"/>
      <c r="AF47" s="25"/>
      <c r="AG47" s="15"/>
      <c r="AH47" s="15"/>
      <c r="AI47" s="15"/>
      <c r="AJ47" s="27"/>
      <c r="AK47" s="25"/>
      <c r="AL47" s="25"/>
    </row>
    <row r="48" spans="1:38" ht="22.05" customHeight="1" x14ac:dyDescent="0.3">
      <c r="A48" s="25"/>
      <c r="B48" s="15"/>
      <c r="C48" s="15"/>
      <c r="D48" s="15"/>
      <c r="E48" s="15"/>
      <c r="F48" s="25"/>
      <c r="G48" s="25"/>
      <c r="H48" s="25"/>
      <c r="J48" s="25"/>
      <c r="K48" s="15"/>
      <c r="L48" s="15"/>
      <c r="M48" s="25"/>
      <c r="N48" s="25"/>
      <c r="O48" s="25"/>
      <c r="P48" s="25"/>
      <c r="R48" s="25"/>
      <c r="S48" s="15"/>
      <c r="T48" s="15"/>
      <c r="U48" s="25"/>
      <c r="V48" s="25"/>
      <c r="X48" s="25"/>
      <c r="Y48" s="15"/>
      <c r="Z48" s="15"/>
      <c r="AA48" s="25"/>
      <c r="AB48" s="25"/>
      <c r="AC48" s="25"/>
      <c r="AD48" s="25"/>
      <c r="AF48" s="25"/>
      <c r="AG48" s="15"/>
      <c r="AH48" s="15"/>
      <c r="AI48" s="15"/>
      <c r="AJ48" s="27"/>
      <c r="AK48" s="25"/>
      <c r="AL48" s="25"/>
    </row>
    <row r="49" spans="1:38" ht="22.05" customHeight="1" x14ac:dyDescent="0.3">
      <c r="A49" s="25"/>
      <c r="B49" s="15"/>
      <c r="C49" s="15"/>
      <c r="D49" s="15"/>
      <c r="E49" s="15"/>
      <c r="F49" s="25"/>
      <c r="G49" s="25"/>
      <c r="H49" s="25"/>
      <c r="J49" s="25"/>
      <c r="K49" s="15"/>
      <c r="L49" s="15"/>
      <c r="M49" s="25"/>
      <c r="N49" s="25"/>
      <c r="O49" s="25"/>
      <c r="P49" s="25"/>
      <c r="R49" s="25"/>
      <c r="S49" s="15"/>
      <c r="T49" s="15"/>
      <c r="U49" s="25"/>
      <c r="V49" s="25"/>
      <c r="X49" s="25"/>
      <c r="Y49" s="15"/>
      <c r="Z49" s="15"/>
      <c r="AA49" s="25"/>
      <c r="AB49" s="25"/>
      <c r="AC49" s="25"/>
      <c r="AD49" s="25"/>
      <c r="AF49" s="25"/>
      <c r="AG49" s="15"/>
      <c r="AH49" s="15"/>
      <c r="AI49" s="15"/>
      <c r="AJ49" s="27"/>
      <c r="AK49" s="25"/>
      <c r="AL49" s="25"/>
    </row>
    <row r="50" spans="1:38" ht="22.05" customHeight="1" x14ac:dyDescent="0.3">
      <c r="A50" s="25"/>
      <c r="B50" s="15"/>
      <c r="C50" s="15"/>
      <c r="D50" s="15"/>
      <c r="E50" s="15"/>
      <c r="F50" s="25"/>
      <c r="G50" s="25"/>
      <c r="H50" s="25"/>
      <c r="J50" s="25"/>
      <c r="K50" s="15"/>
      <c r="L50" s="15"/>
      <c r="M50" s="25"/>
      <c r="N50" s="25"/>
      <c r="O50" s="25"/>
      <c r="P50" s="25"/>
      <c r="R50" s="25"/>
      <c r="S50" s="15"/>
      <c r="T50" s="15"/>
      <c r="U50" s="25"/>
      <c r="V50" s="25"/>
      <c r="X50" s="25"/>
      <c r="Y50" s="15"/>
      <c r="Z50" s="15"/>
      <c r="AA50" s="25"/>
      <c r="AB50" s="25"/>
      <c r="AC50" s="25"/>
      <c r="AD50" s="25"/>
      <c r="AF50" s="25"/>
      <c r="AG50" s="15"/>
      <c r="AH50" s="15"/>
      <c r="AI50" s="15"/>
      <c r="AJ50" s="27"/>
      <c r="AK50" s="25"/>
      <c r="AL50" s="25"/>
    </row>
    <row r="51" spans="1:38" ht="22.05" customHeight="1" x14ac:dyDescent="0.3">
      <c r="A51" s="25"/>
      <c r="B51" s="15"/>
      <c r="C51" s="15"/>
      <c r="D51" s="15"/>
      <c r="E51" s="15"/>
      <c r="F51" s="25"/>
      <c r="G51" s="25"/>
      <c r="H51" s="25"/>
      <c r="J51" s="25"/>
      <c r="K51" s="15"/>
      <c r="L51" s="15"/>
      <c r="M51" s="25"/>
      <c r="N51" s="25"/>
      <c r="O51" s="25"/>
      <c r="P51" s="25"/>
      <c r="R51" s="25"/>
      <c r="S51" s="15"/>
      <c r="T51" s="15"/>
      <c r="U51" s="25"/>
      <c r="V51" s="25"/>
      <c r="X51" s="25"/>
      <c r="Y51" s="15"/>
      <c r="Z51" s="15"/>
      <c r="AA51" s="25"/>
      <c r="AB51" s="25"/>
      <c r="AC51" s="25"/>
      <c r="AD51" s="25"/>
      <c r="AF51" s="25"/>
      <c r="AG51" s="15"/>
      <c r="AH51" s="15"/>
      <c r="AI51" s="15"/>
      <c r="AJ51" s="27"/>
      <c r="AK51" s="25"/>
      <c r="AL51" s="25"/>
    </row>
    <row r="52" spans="1:38" ht="22.05" customHeight="1" x14ac:dyDescent="0.3">
      <c r="A52" s="25"/>
      <c r="B52" s="15"/>
      <c r="C52" s="15"/>
      <c r="D52" s="15"/>
      <c r="E52" s="15"/>
      <c r="F52" s="25"/>
      <c r="G52" s="25"/>
      <c r="H52" s="25"/>
      <c r="J52" s="25"/>
      <c r="K52" s="15"/>
      <c r="L52" s="15"/>
      <c r="M52" s="25"/>
      <c r="N52" s="25"/>
      <c r="O52" s="25"/>
      <c r="P52" s="25"/>
      <c r="R52" s="25"/>
      <c r="S52" s="15"/>
      <c r="T52" s="15"/>
      <c r="U52" s="25"/>
      <c r="V52" s="25"/>
      <c r="X52" s="25"/>
      <c r="Y52" s="15"/>
      <c r="Z52" s="15"/>
      <c r="AA52" s="25"/>
      <c r="AB52" s="25"/>
      <c r="AC52" s="25"/>
      <c r="AD52" s="25"/>
      <c r="AF52" s="25"/>
      <c r="AG52" s="15"/>
      <c r="AH52" s="15"/>
      <c r="AI52" s="15"/>
      <c r="AJ52" s="27"/>
      <c r="AK52" s="25"/>
      <c r="AL52" s="25"/>
    </row>
    <row r="53" spans="1:38" ht="22.05" customHeight="1" x14ac:dyDescent="0.3">
      <c r="A53" s="25"/>
      <c r="B53" s="15"/>
      <c r="C53" s="15"/>
      <c r="D53" s="15"/>
      <c r="E53" s="15"/>
      <c r="F53" s="25"/>
      <c r="G53" s="25"/>
      <c r="H53" s="25"/>
      <c r="J53" s="25"/>
      <c r="K53" s="15"/>
      <c r="L53" s="15"/>
      <c r="M53" s="25"/>
      <c r="N53" s="25"/>
      <c r="O53" s="25"/>
      <c r="P53" s="25"/>
      <c r="R53" s="25"/>
      <c r="S53" s="15"/>
      <c r="T53" s="15"/>
      <c r="U53" s="25"/>
      <c r="V53" s="25"/>
      <c r="X53" s="25"/>
      <c r="Y53" s="15"/>
      <c r="Z53" s="15"/>
      <c r="AA53" s="25"/>
      <c r="AB53" s="25"/>
      <c r="AC53" s="25"/>
      <c r="AD53" s="25"/>
      <c r="AF53" s="25"/>
      <c r="AG53" s="15"/>
      <c r="AH53" s="15"/>
      <c r="AI53" s="15"/>
      <c r="AJ53" s="27"/>
      <c r="AK53" s="25"/>
      <c r="AL53" s="25"/>
    </row>
    <row r="54" spans="1:38" ht="22.05" customHeight="1" x14ac:dyDescent="0.3">
      <c r="A54" s="25"/>
      <c r="B54" s="15"/>
      <c r="C54" s="15"/>
      <c r="D54" s="15"/>
      <c r="E54" s="15"/>
      <c r="F54" s="25"/>
      <c r="G54" s="25"/>
      <c r="H54" s="25"/>
      <c r="J54" s="25"/>
      <c r="K54" s="15"/>
      <c r="L54" s="15"/>
      <c r="M54" s="25"/>
      <c r="N54" s="25"/>
      <c r="O54" s="25"/>
      <c r="P54" s="25"/>
      <c r="R54" s="25"/>
      <c r="S54" s="15"/>
      <c r="T54" s="15"/>
      <c r="U54" s="25"/>
      <c r="V54" s="25"/>
      <c r="X54" s="25"/>
      <c r="Y54" s="15"/>
      <c r="Z54" s="15"/>
      <c r="AA54" s="25"/>
      <c r="AB54" s="25"/>
      <c r="AC54" s="25"/>
      <c r="AD54" s="25"/>
      <c r="AF54" s="25"/>
      <c r="AG54" s="15"/>
      <c r="AH54" s="15"/>
      <c r="AI54" s="15"/>
      <c r="AJ54" s="27"/>
      <c r="AK54" s="25"/>
      <c r="AL54" s="25"/>
    </row>
    <row r="55" spans="1:38" ht="22.05" customHeight="1" x14ac:dyDescent="0.3">
      <c r="A55" s="25"/>
      <c r="B55" s="15"/>
      <c r="C55" s="15"/>
      <c r="D55" s="15"/>
      <c r="E55" s="15"/>
      <c r="F55" s="25"/>
      <c r="G55" s="25"/>
      <c r="H55" s="25"/>
      <c r="J55" s="25"/>
      <c r="K55" s="15"/>
      <c r="L55" s="15"/>
      <c r="M55" s="25"/>
      <c r="N55" s="25"/>
      <c r="O55" s="25"/>
      <c r="P55" s="25"/>
      <c r="R55" s="25"/>
      <c r="S55" s="15"/>
      <c r="T55" s="15"/>
      <c r="U55" s="25"/>
      <c r="V55" s="25"/>
      <c r="X55" s="25"/>
      <c r="Y55" s="15"/>
      <c r="Z55" s="15"/>
      <c r="AA55" s="25"/>
      <c r="AB55" s="25"/>
      <c r="AC55" s="25"/>
      <c r="AD55" s="25"/>
      <c r="AF55" s="25"/>
      <c r="AG55" s="15"/>
      <c r="AH55" s="15"/>
      <c r="AI55" s="15"/>
      <c r="AJ55" s="27"/>
      <c r="AK55" s="25"/>
      <c r="AL55" s="25"/>
    </row>
    <row r="56" spans="1:38" ht="22.05" customHeight="1" x14ac:dyDescent="0.3">
      <c r="A56" s="25"/>
      <c r="B56" s="15"/>
      <c r="C56" s="15"/>
      <c r="D56" s="15"/>
      <c r="E56" s="15"/>
      <c r="F56" s="25"/>
      <c r="G56" s="25"/>
      <c r="H56" s="25"/>
      <c r="J56" s="25"/>
      <c r="K56" s="15"/>
      <c r="L56" s="15"/>
      <c r="M56" s="25"/>
      <c r="N56" s="25"/>
      <c r="O56" s="25"/>
      <c r="P56" s="25"/>
      <c r="R56" s="25"/>
      <c r="S56" s="15"/>
      <c r="T56" s="15"/>
      <c r="U56" s="25"/>
      <c r="V56" s="25"/>
      <c r="X56" s="25"/>
      <c r="Y56" s="15"/>
      <c r="Z56" s="15"/>
      <c r="AA56" s="25"/>
      <c r="AB56" s="25"/>
      <c r="AC56" s="25"/>
      <c r="AD56" s="25"/>
      <c r="AF56" s="25"/>
      <c r="AG56" s="15"/>
      <c r="AH56" s="15"/>
      <c r="AI56" s="15"/>
      <c r="AJ56" s="27"/>
      <c r="AK56" s="25"/>
      <c r="AL56" s="25"/>
    </row>
    <row r="57" spans="1:38" ht="22.05" customHeight="1" x14ac:dyDescent="0.3">
      <c r="A57" s="25"/>
      <c r="B57" s="15"/>
      <c r="C57" s="15"/>
      <c r="D57" s="15"/>
      <c r="E57" s="15"/>
      <c r="F57" s="25"/>
      <c r="G57" s="25"/>
      <c r="H57" s="25"/>
      <c r="J57" s="25"/>
      <c r="K57" s="15"/>
      <c r="L57" s="15"/>
      <c r="M57" s="25"/>
      <c r="N57" s="25"/>
      <c r="O57" s="25"/>
      <c r="P57" s="25"/>
      <c r="R57" s="25"/>
      <c r="S57" s="15"/>
      <c r="T57" s="15"/>
      <c r="U57" s="25"/>
      <c r="V57" s="25"/>
      <c r="X57" s="25"/>
      <c r="Y57" s="15"/>
      <c r="Z57" s="15"/>
      <c r="AA57" s="25"/>
      <c r="AB57" s="25"/>
      <c r="AC57" s="25"/>
      <c r="AD57" s="25"/>
      <c r="AF57" s="25"/>
      <c r="AG57" s="15"/>
      <c r="AH57" s="15"/>
      <c r="AI57" s="15"/>
      <c r="AJ57" s="27"/>
      <c r="AK57" s="25"/>
      <c r="AL57" s="25"/>
    </row>
    <row r="58" spans="1:38" ht="22.05" customHeight="1" x14ac:dyDescent="0.3">
      <c r="A58" s="25"/>
      <c r="B58" s="15"/>
      <c r="C58" s="15"/>
      <c r="D58" s="15"/>
      <c r="E58" s="15"/>
      <c r="F58" s="25"/>
      <c r="G58" s="25"/>
      <c r="H58" s="25"/>
      <c r="J58" s="25"/>
      <c r="K58" s="15"/>
      <c r="L58" s="15"/>
      <c r="M58" s="25"/>
      <c r="N58" s="25"/>
      <c r="O58" s="25"/>
      <c r="P58" s="25"/>
      <c r="R58" s="25"/>
      <c r="S58" s="15"/>
      <c r="T58" s="15"/>
      <c r="U58" s="25"/>
      <c r="V58" s="25"/>
      <c r="X58" s="25"/>
      <c r="Y58" s="15"/>
      <c r="Z58" s="15"/>
      <c r="AA58" s="25"/>
      <c r="AB58" s="25"/>
      <c r="AC58" s="25"/>
      <c r="AD58" s="25"/>
      <c r="AF58" s="25"/>
      <c r="AG58" s="15"/>
      <c r="AH58" s="15"/>
      <c r="AI58" s="15"/>
      <c r="AJ58" s="27"/>
      <c r="AK58" s="25"/>
      <c r="AL58" s="25"/>
    </row>
    <row r="59" spans="1:38" ht="22.05" customHeight="1" x14ac:dyDescent="0.3">
      <c r="A59" s="25"/>
      <c r="B59" s="15"/>
      <c r="C59" s="15"/>
      <c r="D59" s="15"/>
      <c r="E59" s="15"/>
      <c r="F59" s="25"/>
      <c r="G59" s="25"/>
      <c r="H59" s="25"/>
      <c r="J59" s="25"/>
      <c r="K59" s="15"/>
      <c r="L59" s="15"/>
      <c r="M59" s="25"/>
      <c r="N59" s="25"/>
      <c r="O59" s="25"/>
      <c r="P59" s="25"/>
      <c r="R59" s="25"/>
      <c r="S59" s="15"/>
      <c r="T59" s="15"/>
      <c r="U59" s="25"/>
      <c r="V59" s="25"/>
      <c r="X59" s="25"/>
      <c r="Y59" s="15"/>
      <c r="Z59" s="15"/>
      <c r="AA59" s="25"/>
      <c r="AB59" s="25"/>
      <c r="AC59" s="25"/>
      <c r="AD59" s="25"/>
      <c r="AF59" s="25"/>
      <c r="AG59" s="15"/>
      <c r="AH59" s="15"/>
      <c r="AI59" s="15"/>
      <c r="AJ59" s="27"/>
      <c r="AK59" s="25"/>
      <c r="AL59" s="25"/>
    </row>
    <row r="60" spans="1:38" ht="22.05" customHeight="1" x14ac:dyDescent="0.3">
      <c r="A60" s="25"/>
      <c r="B60" s="15"/>
      <c r="C60" s="15"/>
      <c r="D60" s="15"/>
      <c r="E60" s="15"/>
      <c r="F60" s="25"/>
      <c r="G60" s="25"/>
      <c r="H60" s="25"/>
      <c r="J60" s="25"/>
      <c r="K60" s="15"/>
      <c r="L60" s="15"/>
      <c r="M60" s="25"/>
      <c r="N60" s="25"/>
      <c r="O60" s="25"/>
      <c r="P60" s="25"/>
      <c r="R60" s="25"/>
      <c r="S60" s="15"/>
      <c r="T60" s="15"/>
      <c r="U60" s="25"/>
      <c r="V60" s="25"/>
      <c r="X60" s="25"/>
      <c r="Y60" s="15"/>
      <c r="Z60" s="15"/>
      <c r="AA60" s="25"/>
      <c r="AB60" s="25"/>
      <c r="AC60" s="25"/>
      <c r="AD60" s="25"/>
      <c r="AF60" s="25"/>
      <c r="AG60" s="15"/>
      <c r="AH60" s="15"/>
      <c r="AI60" s="15"/>
      <c r="AJ60" s="27"/>
      <c r="AK60" s="25"/>
      <c r="AL60" s="25"/>
    </row>
    <row r="61" spans="1:38" ht="22.05" customHeight="1" x14ac:dyDescent="0.3">
      <c r="A61" s="25"/>
      <c r="B61" s="15"/>
      <c r="C61" s="15"/>
      <c r="D61" s="15"/>
      <c r="E61" s="15"/>
      <c r="F61" s="25"/>
      <c r="G61" s="25"/>
      <c r="H61" s="25"/>
      <c r="J61" s="25"/>
      <c r="K61" s="15"/>
      <c r="L61" s="15"/>
      <c r="M61" s="25"/>
      <c r="N61" s="25"/>
      <c r="O61" s="25"/>
      <c r="P61" s="25"/>
      <c r="R61" s="25"/>
      <c r="S61" s="15"/>
      <c r="T61" s="15"/>
      <c r="U61" s="25"/>
      <c r="V61" s="25"/>
      <c r="X61" s="25"/>
      <c r="Y61" s="15"/>
      <c r="Z61" s="15"/>
      <c r="AA61" s="25"/>
      <c r="AB61" s="25"/>
      <c r="AC61" s="25"/>
      <c r="AD61" s="25"/>
      <c r="AF61" s="25"/>
      <c r="AG61" s="15"/>
      <c r="AH61" s="15"/>
      <c r="AI61" s="15"/>
      <c r="AJ61" s="27"/>
      <c r="AK61" s="25"/>
      <c r="AL61" s="25"/>
    </row>
    <row r="62" spans="1:38" ht="22.05" customHeight="1" x14ac:dyDescent="0.3">
      <c r="A62" s="25"/>
      <c r="B62" s="15"/>
      <c r="C62" s="15"/>
      <c r="D62" s="15"/>
      <c r="E62" s="15"/>
      <c r="F62" s="25"/>
      <c r="G62" s="25"/>
      <c r="H62" s="25"/>
      <c r="J62" s="25"/>
      <c r="K62" s="15"/>
      <c r="L62" s="15"/>
      <c r="M62" s="25"/>
      <c r="N62" s="25"/>
      <c r="O62" s="25"/>
      <c r="P62" s="25"/>
      <c r="R62" s="25"/>
      <c r="S62" s="15"/>
      <c r="T62" s="15"/>
      <c r="U62" s="25"/>
      <c r="V62" s="25"/>
      <c r="X62" s="25"/>
      <c r="Y62" s="15"/>
      <c r="Z62" s="15"/>
      <c r="AA62" s="25"/>
      <c r="AB62" s="25"/>
      <c r="AC62" s="25"/>
      <c r="AD62" s="25"/>
      <c r="AF62" s="25"/>
      <c r="AG62" s="15"/>
      <c r="AH62" s="15"/>
      <c r="AI62" s="15"/>
      <c r="AJ62" s="27"/>
      <c r="AK62" s="25"/>
      <c r="AL62" s="25"/>
    </row>
    <row r="63" spans="1:38" ht="22.05" customHeight="1" x14ac:dyDescent="0.3">
      <c r="A63" s="25"/>
      <c r="B63" s="15"/>
      <c r="C63" s="15"/>
      <c r="D63" s="15"/>
      <c r="E63" s="15"/>
      <c r="F63" s="25"/>
      <c r="G63" s="25"/>
      <c r="H63" s="25"/>
      <c r="J63" s="25"/>
      <c r="K63" s="15"/>
      <c r="L63" s="15"/>
      <c r="M63" s="25"/>
      <c r="N63" s="25"/>
      <c r="O63" s="25"/>
      <c r="P63" s="25"/>
      <c r="R63" s="25"/>
      <c r="S63" s="15"/>
      <c r="T63" s="15"/>
      <c r="U63" s="25"/>
      <c r="V63" s="25"/>
      <c r="X63" s="25"/>
      <c r="Y63" s="15"/>
      <c r="Z63" s="15"/>
      <c r="AA63" s="25"/>
      <c r="AB63" s="25"/>
      <c r="AC63" s="25"/>
      <c r="AD63" s="25"/>
      <c r="AF63" s="25"/>
      <c r="AG63" s="15"/>
      <c r="AH63" s="15"/>
      <c r="AI63" s="15"/>
      <c r="AJ63" s="27"/>
      <c r="AK63" s="25"/>
      <c r="AL63" s="25"/>
    </row>
    <row r="64" spans="1:38" ht="22.05" customHeight="1" x14ac:dyDescent="0.3">
      <c r="A64" s="25"/>
      <c r="B64" s="15"/>
      <c r="C64" s="15"/>
      <c r="D64" s="15"/>
      <c r="E64" s="15"/>
      <c r="F64" s="25"/>
      <c r="G64" s="25"/>
      <c r="H64" s="25"/>
      <c r="J64" s="25"/>
      <c r="K64" s="15"/>
      <c r="L64" s="15"/>
      <c r="M64" s="25"/>
      <c r="N64" s="25"/>
      <c r="O64" s="25"/>
      <c r="P64" s="25"/>
      <c r="R64" s="25"/>
      <c r="S64" s="15"/>
      <c r="T64" s="15"/>
      <c r="U64" s="25"/>
      <c r="V64" s="25"/>
      <c r="X64" s="25"/>
      <c r="Y64" s="15"/>
      <c r="Z64" s="15"/>
      <c r="AA64" s="25"/>
      <c r="AB64" s="25"/>
      <c r="AC64" s="25"/>
      <c r="AD64" s="25"/>
      <c r="AF64" s="25"/>
      <c r="AG64" s="15"/>
      <c r="AH64" s="15"/>
      <c r="AI64" s="15"/>
      <c r="AJ64" s="27"/>
      <c r="AK64" s="25"/>
      <c r="AL64" s="25"/>
    </row>
    <row r="65" spans="1:38" ht="22.05" customHeight="1" x14ac:dyDescent="0.3">
      <c r="A65" s="25"/>
      <c r="B65" s="15"/>
      <c r="C65" s="15"/>
      <c r="D65" s="15"/>
      <c r="E65" s="15"/>
      <c r="F65" s="25"/>
      <c r="G65" s="25"/>
      <c r="H65" s="25"/>
      <c r="J65" s="25"/>
      <c r="K65" s="15"/>
      <c r="L65" s="15"/>
      <c r="M65" s="25"/>
      <c r="N65" s="25"/>
      <c r="O65" s="25"/>
      <c r="P65" s="25"/>
      <c r="R65" s="25"/>
      <c r="S65" s="15"/>
      <c r="T65" s="15"/>
      <c r="U65" s="25"/>
      <c r="V65" s="25"/>
      <c r="X65" s="25"/>
      <c r="Y65" s="15"/>
      <c r="Z65" s="15"/>
      <c r="AA65" s="25"/>
      <c r="AB65" s="25"/>
      <c r="AC65" s="25"/>
      <c r="AD65" s="25"/>
      <c r="AF65" s="25"/>
      <c r="AG65" s="15"/>
      <c r="AH65" s="15"/>
      <c r="AI65" s="15"/>
      <c r="AJ65" s="27"/>
      <c r="AK65" s="25"/>
      <c r="AL65" s="25"/>
    </row>
    <row r="66" spans="1:38" ht="22.05" customHeight="1" x14ac:dyDescent="0.3">
      <c r="A66" s="25"/>
      <c r="B66" s="15"/>
      <c r="C66" s="15"/>
      <c r="D66" s="15"/>
      <c r="E66" s="15"/>
      <c r="F66" s="25"/>
      <c r="G66" s="25"/>
      <c r="H66" s="25"/>
      <c r="J66" s="25"/>
      <c r="K66" s="15"/>
      <c r="L66" s="15"/>
      <c r="M66" s="25"/>
      <c r="N66" s="25"/>
      <c r="O66" s="25"/>
      <c r="P66" s="25"/>
      <c r="R66" s="25"/>
      <c r="S66" s="15"/>
      <c r="T66" s="15"/>
      <c r="U66" s="25"/>
      <c r="V66" s="25"/>
      <c r="X66" s="25"/>
      <c r="Y66" s="15"/>
      <c r="Z66" s="15"/>
      <c r="AA66" s="25"/>
      <c r="AB66" s="25"/>
      <c r="AC66" s="25"/>
      <c r="AD66" s="25"/>
      <c r="AF66" s="25"/>
      <c r="AG66" s="15"/>
      <c r="AH66" s="15"/>
      <c r="AI66" s="15"/>
      <c r="AJ66" s="27"/>
      <c r="AK66" s="25"/>
      <c r="AL66" s="25"/>
    </row>
    <row r="67" spans="1:38" ht="22.05" customHeight="1" x14ac:dyDescent="0.3">
      <c r="A67" s="25"/>
      <c r="B67" s="15"/>
      <c r="C67" s="15"/>
      <c r="D67" s="15"/>
      <c r="E67" s="15"/>
      <c r="F67" s="25"/>
      <c r="G67" s="25"/>
      <c r="H67" s="25"/>
      <c r="J67" s="25"/>
      <c r="K67" s="15"/>
      <c r="L67" s="15"/>
      <c r="M67" s="25"/>
      <c r="N67" s="25"/>
      <c r="O67" s="25"/>
      <c r="P67" s="25"/>
      <c r="R67" s="25"/>
      <c r="S67" s="15"/>
      <c r="T67" s="15"/>
      <c r="U67" s="25"/>
      <c r="V67" s="25"/>
      <c r="X67" s="25"/>
      <c r="Y67" s="15"/>
      <c r="Z67" s="15"/>
      <c r="AA67" s="25"/>
      <c r="AB67" s="25"/>
      <c r="AC67" s="25"/>
      <c r="AD67" s="25"/>
      <c r="AF67" s="25"/>
      <c r="AG67" s="15"/>
      <c r="AH67" s="15"/>
      <c r="AI67" s="15"/>
      <c r="AJ67" s="27"/>
      <c r="AK67" s="25"/>
      <c r="AL67" s="25"/>
    </row>
    <row r="68" spans="1:38" ht="22.05" customHeight="1" x14ac:dyDescent="0.3">
      <c r="A68" s="25"/>
      <c r="B68" s="15"/>
      <c r="C68" s="15"/>
      <c r="D68" s="15"/>
      <c r="E68" s="15"/>
      <c r="F68" s="25"/>
      <c r="G68" s="25"/>
      <c r="H68" s="25"/>
      <c r="J68" s="25"/>
      <c r="K68" s="15"/>
      <c r="L68" s="15"/>
      <c r="M68" s="25"/>
      <c r="N68" s="25"/>
      <c r="O68" s="25"/>
      <c r="P68" s="25"/>
      <c r="R68" s="25"/>
      <c r="S68" s="15"/>
      <c r="T68" s="15"/>
      <c r="U68" s="25"/>
      <c r="V68" s="25"/>
      <c r="X68" s="25"/>
      <c r="Y68" s="15"/>
      <c r="Z68" s="15"/>
      <c r="AA68" s="25"/>
      <c r="AB68" s="25"/>
      <c r="AC68" s="25"/>
      <c r="AD68" s="25"/>
      <c r="AF68" s="25"/>
      <c r="AG68" s="15"/>
      <c r="AH68" s="15"/>
      <c r="AI68" s="15"/>
      <c r="AJ68" s="27"/>
      <c r="AK68" s="25"/>
      <c r="AL68" s="25"/>
    </row>
    <row r="69" spans="1:38" ht="22.05" customHeight="1" x14ac:dyDescent="0.3"/>
    <row r="70" spans="1:38" ht="22.05" customHeight="1" x14ac:dyDescent="0.3"/>
    <row r="71" spans="1:38" ht="22.05" customHeight="1" x14ac:dyDescent="0.3"/>
    <row r="72" spans="1:38" ht="22.05" customHeight="1" x14ac:dyDescent="0.3"/>
    <row r="73" spans="1:38" ht="22.05" customHeight="1" x14ac:dyDescent="0.3"/>
    <row r="74" spans="1:38" ht="22.05" customHeight="1" x14ac:dyDescent="0.3"/>
    <row r="75" spans="1:38" ht="22.05" customHeight="1" x14ac:dyDescent="0.3"/>
    <row r="76" spans="1:38" ht="22.05" customHeight="1" x14ac:dyDescent="0.3"/>
    <row r="77" spans="1:38" ht="22.05" customHeight="1" x14ac:dyDescent="0.3"/>
  </sheetData>
  <mergeCells count="23">
    <mergeCell ref="AF1:AL2"/>
    <mergeCell ref="K4:N4"/>
    <mergeCell ref="S4:T4"/>
    <mergeCell ref="Y4:AB4"/>
    <mergeCell ref="AG4:AJ4"/>
    <mergeCell ref="K3:L3"/>
    <mergeCell ref="M3:N3"/>
    <mergeCell ref="O3:P3"/>
    <mergeCell ref="R3:S3"/>
    <mergeCell ref="T3:V3"/>
    <mergeCell ref="Y3:Z3"/>
    <mergeCell ref="AA3:AB3"/>
    <mergeCell ref="AC3:AD3"/>
    <mergeCell ref="AF3:AG3"/>
    <mergeCell ref="AH3:AL3"/>
    <mergeCell ref="A1:H2"/>
    <mergeCell ref="B4:F4"/>
    <mergeCell ref="J1:P2"/>
    <mergeCell ref="R1:V2"/>
    <mergeCell ref="X1:AD2"/>
    <mergeCell ref="B3:C3"/>
    <mergeCell ref="D3:F3"/>
    <mergeCell ref="G3:H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AC50"/>
  <sheetViews>
    <sheetView workbookViewId="0">
      <pane ySplit="4" topLeftCell="A5" activePane="bottomLeft" state="frozen"/>
      <selection activeCell="A3" sqref="A3:A4"/>
      <selection pane="bottomLeft" activeCell="G1" sqref="G1:K17"/>
    </sheetView>
  </sheetViews>
  <sheetFormatPr defaultRowHeight="14.4" x14ac:dyDescent="0.3"/>
  <cols>
    <col min="1" max="1" width="24.77734375" customWidth="1"/>
    <col min="2" max="2" width="7.77734375" customWidth="1"/>
    <col min="3" max="3" width="9.77734375" customWidth="1"/>
    <col min="4" max="5" width="10.77734375" customWidth="1"/>
    <col min="7" max="7" width="24.77734375" customWidth="1"/>
    <col min="8" max="8" width="7.77734375" customWidth="1"/>
    <col min="9" max="9" width="9.77734375" customWidth="1"/>
    <col min="10" max="11" width="10.77734375" customWidth="1"/>
    <col min="13" max="13" width="24.77734375" customWidth="1"/>
    <col min="14" max="14" width="7.77734375" customWidth="1"/>
    <col min="15" max="15" width="9.77734375" customWidth="1"/>
    <col min="16" max="17" width="10.77734375" customWidth="1"/>
    <col min="19" max="19" width="24.77734375" customWidth="1"/>
    <col min="20" max="20" width="7.77734375" customWidth="1"/>
    <col min="21" max="21" width="9.77734375" customWidth="1"/>
    <col min="22" max="23" width="10.77734375" customWidth="1"/>
    <col min="25" max="25" width="24.77734375" customWidth="1"/>
    <col min="26" max="26" width="7.77734375" customWidth="1"/>
    <col min="27" max="27" width="9.77734375" customWidth="1"/>
    <col min="28" max="29" width="10.77734375" customWidth="1"/>
  </cols>
  <sheetData>
    <row r="1" spans="1:29" x14ac:dyDescent="0.3">
      <c r="A1" s="105" t="s">
        <v>5</v>
      </c>
      <c r="B1" s="106"/>
      <c r="C1" s="106"/>
      <c r="D1" s="106"/>
      <c r="E1" s="107"/>
      <c r="G1" s="105" t="s">
        <v>6</v>
      </c>
      <c r="H1" s="106"/>
      <c r="I1" s="106"/>
      <c r="J1" s="106"/>
      <c r="K1" s="107"/>
      <c r="M1" s="105" t="s">
        <v>28</v>
      </c>
      <c r="N1" s="106"/>
      <c r="O1" s="106"/>
      <c r="P1" s="106"/>
      <c r="Q1" s="107"/>
      <c r="S1" s="105" t="s">
        <v>140</v>
      </c>
      <c r="T1" s="106"/>
      <c r="U1" s="106"/>
      <c r="V1" s="106"/>
      <c r="W1" s="107"/>
      <c r="Y1" s="105" t="s">
        <v>32</v>
      </c>
      <c r="Z1" s="106"/>
      <c r="AA1" s="106"/>
      <c r="AB1" s="106"/>
      <c r="AC1" s="107"/>
    </row>
    <row r="2" spans="1:29" ht="15" thickBot="1" x14ac:dyDescent="0.35">
      <c r="A2" s="108"/>
      <c r="B2" s="109"/>
      <c r="C2" s="109"/>
      <c r="D2" s="109"/>
      <c r="E2" s="110"/>
      <c r="G2" s="108"/>
      <c r="H2" s="109"/>
      <c r="I2" s="109"/>
      <c r="J2" s="109"/>
      <c r="K2" s="110"/>
      <c r="M2" s="108"/>
      <c r="N2" s="109"/>
      <c r="O2" s="109"/>
      <c r="P2" s="109"/>
      <c r="Q2" s="110"/>
      <c r="S2" s="108"/>
      <c r="T2" s="109"/>
      <c r="U2" s="109"/>
      <c r="V2" s="109"/>
      <c r="W2" s="110"/>
      <c r="Y2" s="108"/>
      <c r="Z2" s="109"/>
      <c r="AA2" s="109"/>
      <c r="AB2" s="109"/>
      <c r="AC2" s="110"/>
    </row>
    <row r="3" spans="1:29" ht="18" customHeight="1" thickBot="1" x14ac:dyDescent="0.35">
      <c r="A3" s="45" t="s">
        <v>22</v>
      </c>
      <c r="B3" s="98" t="s">
        <v>195</v>
      </c>
      <c r="C3" s="103"/>
      <c r="D3" s="7" t="s">
        <v>31</v>
      </c>
      <c r="E3" s="9">
        <f ca="1">NOW()</f>
        <v>45563.606991550929</v>
      </c>
      <c r="F3" s="46"/>
      <c r="G3" s="45" t="s">
        <v>22</v>
      </c>
      <c r="H3" s="98" t="s">
        <v>189</v>
      </c>
      <c r="I3" s="103"/>
      <c r="J3" s="7" t="s">
        <v>31</v>
      </c>
      <c r="K3" s="9">
        <f ca="1">NOW()</f>
        <v>45563.606991550929</v>
      </c>
      <c r="L3" s="46"/>
      <c r="M3" s="45" t="s">
        <v>22</v>
      </c>
      <c r="N3" s="98" t="s">
        <v>196</v>
      </c>
      <c r="O3" s="103"/>
      <c r="P3" s="6" t="s">
        <v>31</v>
      </c>
      <c r="Q3" s="9">
        <f ca="1">NOW()</f>
        <v>45563.606991550929</v>
      </c>
      <c r="R3" s="46"/>
      <c r="S3" s="45" t="s">
        <v>22</v>
      </c>
      <c r="T3" s="98" t="s">
        <v>137</v>
      </c>
      <c r="U3" s="102"/>
      <c r="V3" s="6" t="s">
        <v>31</v>
      </c>
      <c r="W3" s="9">
        <f ca="1">NOW()</f>
        <v>45563.606991550929</v>
      </c>
      <c r="X3" s="46"/>
      <c r="Y3" s="45" t="s">
        <v>22</v>
      </c>
      <c r="Z3" s="101"/>
      <c r="AA3" s="102"/>
      <c r="AB3" s="6" t="s">
        <v>31</v>
      </c>
      <c r="AC3" s="9">
        <f ca="1">NOW()</f>
        <v>45563.606991550929</v>
      </c>
    </row>
    <row r="4" spans="1:29" ht="15" thickBot="1" x14ac:dyDescent="0.35">
      <c r="A4" s="5" t="s">
        <v>1</v>
      </c>
      <c r="B4" s="5" t="s">
        <v>2</v>
      </c>
      <c r="C4" s="5" t="s">
        <v>3</v>
      </c>
      <c r="D4" s="5" t="s">
        <v>18</v>
      </c>
      <c r="E4" s="5" t="s">
        <v>27</v>
      </c>
      <c r="G4" s="5" t="s">
        <v>1</v>
      </c>
      <c r="H4" s="5" t="s">
        <v>2</v>
      </c>
      <c r="I4" s="5" t="s">
        <v>3</v>
      </c>
      <c r="J4" s="5" t="s">
        <v>18</v>
      </c>
      <c r="K4" s="5" t="s">
        <v>27</v>
      </c>
      <c r="M4" s="5" t="s">
        <v>1</v>
      </c>
      <c r="N4" s="5" t="s">
        <v>2</v>
      </c>
      <c r="O4" s="5" t="s">
        <v>3</v>
      </c>
      <c r="P4" s="5" t="s">
        <v>18</v>
      </c>
      <c r="Q4" s="5" t="s">
        <v>27</v>
      </c>
      <c r="S4" s="5" t="s">
        <v>1</v>
      </c>
      <c r="T4" s="5" t="s">
        <v>2</v>
      </c>
      <c r="U4" s="5" t="s">
        <v>3</v>
      </c>
      <c r="V4" s="5" t="s">
        <v>18</v>
      </c>
      <c r="W4" s="5" t="s">
        <v>27</v>
      </c>
      <c r="Y4" s="5" t="s">
        <v>1</v>
      </c>
      <c r="Z4" s="5" t="s">
        <v>2</v>
      </c>
      <c r="AA4" s="5" t="s">
        <v>3</v>
      </c>
      <c r="AB4" s="5" t="s">
        <v>18</v>
      </c>
      <c r="AC4" s="5" t="s">
        <v>27</v>
      </c>
    </row>
    <row r="5" spans="1:29" x14ac:dyDescent="0.3">
      <c r="A5" s="25" t="s">
        <v>153</v>
      </c>
      <c r="B5" s="34">
        <v>17</v>
      </c>
      <c r="C5" s="15" t="s">
        <v>154</v>
      </c>
      <c r="D5" s="33">
        <v>9.19</v>
      </c>
      <c r="E5" s="15">
        <v>1</v>
      </c>
      <c r="G5" s="24" t="s">
        <v>158</v>
      </c>
      <c r="H5" s="35">
        <v>19</v>
      </c>
      <c r="I5" s="14"/>
      <c r="J5" s="48">
        <v>2.2999999999999998</v>
      </c>
      <c r="K5" s="14">
        <v>5</v>
      </c>
      <c r="M5" s="24" t="s">
        <v>158</v>
      </c>
      <c r="N5" s="35">
        <v>19</v>
      </c>
      <c r="O5" s="14"/>
      <c r="P5" s="32">
        <v>15.49</v>
      </c>
      <c r="Q5" s="14">
        <v>2</v>
      </c>
      <c r="S5" s="25"/>
      <c r="T5" s="15"/>
      <c r="U5" s="15"/>
      <c r="V5" s="15"/>
      <c r="W5" s="15"/>
      <c r="Y5" s="3"/>
      <c r="Z5" s="3"/>
      <c r="AA5" s="3"/>
      <c r="AB5" s="3"/>
      <c r="AC5" s="3"/>
    </row>
    <row r="6" spans="1:29" x14ac:dyDescent="0.3">
      <c r="A6" s="25" t="s">
        <v>165</v>
      </c>
      <c r="B6" s="34">
        <v>17</v>
      </c>
      <c r="C6" s="15" t="s">
        <v>67</v>
      </c>
      <c r="D6" s="56">
        <v>10.220000000000001</v>
      </c>
      <c r="E6" s="15">
        <v>3</v>
      </c>
      <c r="G6" s="25" t="s">
        <v>160</v>
      </c>
      <c r="H6" s="34">
        <v>19</v>
      </c>
      <c r="I6" s="15"/>
      <c r="J6" s="49">
        <v>0.9</v>
      </c>
      <c r="K6" s="15">
        <v>13</v>
      </c>
      <c r="M6" s="25" t="s">
        <v>160</v>
      </c>
      <c r="N6" s="34">
        <v>19</v>
      </c>
      <c r="O6" s="15"/>
      <c r="P6" s="33">
        <v>7.03</v>
      </c>
      <c r="Q6" s="15">
        <v>10</v>
      </c>
      <c r="S6" s="4"/>
      <c r="T6" s="15"/>
      <c r="U6" s="15"/>
      <c r="V6" s="15"/>
      <c r="W6" s="15"/>
      <c r="Y6" s="4"/>
      <c r="Z6" s="4"/>
      <c r="AA6" s="4"/>
      <c r="AB6" s="4"/>
      <c r="AC6" s="4"/>
    </row>
    <row r="7" spans="1:29" x14ac:dyDescent="0.3">
      <c r="A7" s="25" t="s">
        <v>168</v>
      </c>
      <c r="B7" s="34">
        <v>18</v>
      </c>
      <c r="C7" s="15" t="s">
        <v>91</v>
      </c>
      <c r="D7" s="33">
        <v>11.39</v>
      </c>
      <c r="E7" s="15">
        <v>9</v>
      </c>
      <c r="G7" s="4" t="s">
        <v>163</v>
      </c>
      <c r="H7" s="34">
        <v>17</v>
      </c>
      <c r="I7" s="15"/>
      <c r="J7" s="49">
        <v>2.16</v>
      </c>
      <c r="K7" s="15">
        <v>6</v>
      </c>
      <c r="M7" s="4" t="s">
        <v>163</v>
      </c>
      <c r="N7" s="34">
        <v>17</v>
      </c>
      <c r="O7" s="15"/>
      <c r="P7" s="33">
        <v>15.05</v>
      </c>
      <c r="Q7" s="15">
        <v>4</v>
      </c>
      <c r="S7" s="4"/>
      <c r="T7" s="15"/>
      <c r="U7" s="15"/>
      <c r="V7" s="15"/>
      <c r="W7" s="15"/>
      <c r="Y7" s="4"/>
      <c r="Z7" s="4"/>
      <c r="AA7" s="4"/>
      <c r="AB7" s="4"/>
      <c r="AC7" s="4"/>
    </row>
    <row r="8" spans="1:29" x14ac:dyDescent="0.3">
      <c r="A8" s="4" t="s">
        <v>169</v>
      </c>
      <c r="B8" s="57">
        <v>17</v>
      </c>
      <c r="C8" s="15" t="s">
        <v>170</v>
      </c>
      <c r="D8" s="56">
        <v>10.41</v>
      </c>
      <c r="E8" s="15">
        <v>4</v>
      </c>
      <c r="G8" s="4" t="s">
        <v>164</v>
      </c>
      <c r="H8" s="34">
        <v>17</v>
      </c>
      <c r="I8" s="15"/>
      <c r="J8" s="49">
        <v>2.12</v>
      </c>
      <c r="K8" s="15">
        <v>7</v>
      </c>
      <c r="M8" s="4" t="s">
        <v>164</v>
      </c>
      <c r="N8" s="34">
        <v>17</v>
      </c>
      <c r="O8" s="15"/>
      <c r="P8" s="33">
        <v>14.49</v>
      </c>
      <c r="Q8" s="15">
        <v>5</v>
      </c>
      <c r="S8" s="25"/>
      <c r="T8" s="43"/>
      <c r="U8" s="15"/>
      <c r="V8" s="33"/>
      <c r="W8" s="15"/>
      <c r="Y8" s="4"/>
      <c r="Z8" s="4"/>
      <c r="AA8" s="4"/>
      <c r="AB8" s="4"/>
      <c r="AC8" s="4"/>
    </row>
    <row r="9" spans="1:29" x14ac:dyDescent="0.3">
      <c r="A9" s="25" t="s">
        <v>172</v>
      </c>
      <c r="B9" s="34">
        <v>21</v>
      </c>
      <c r="C9" s="15" t="s">
        <v>53</v>
      </c>
      <c r="D9" t="s">
        <v>194</v>
      </c>
      <c r="E9" s="15">
        <v>13</v>
      </c>
      <c r="G9" s="25" t="s">
        <v>166</v>
      </c>
      <c r="H9" s="34">
        <v>17</v>
      </c>
      <c r="I9" s="15" t="s">
        <v>91</v>
      </c>
      <c r="J9" s="49">
        <v>1.78</v>
      </c>
      <c r="K9" s="15">
        <v>10</v>
      </c>
      <c r="M9" s="25" t="s">
        <v>166</v>
      </c>
      <c r="N9" s="34">
        <v>17</v>
      </c>
      <c r="O9" s="15" t="s">
        <v>91</v>
      </c>
      <c r="P9" s="33">
        <v>5.88</v>
      </c>
      <c r="Q9" s="15">
        <v>11</v>
      </c>
      <c r="S9" s="25"/>
      <c r="T9" s="43"/>
      <c r="U9" s="15"/>
      <c r="V9" s="33"/>
      <c r="W9" s="15"/>
      <c r="Y9" s="4"/>
      <c r="Z9" s="4"/>
      <c r="AA9" s="4"/>
      <c r="AB9" s="4"/>
      <c r="AC9" s="4"/>
    </row>
    <row r="10" spans="1:29" x14ac:dyDescent="0.3">
      <c r="A10" s="25" t="s">
        <v>173</v>
      </c>
      <c r="B10" s="34">
        <v>17</v>
      </c>
      <c r="C10" s="15" t="s">
        <v>61</v>
      </c>
      <c r="D10" s="56">
        <v>12.68</v>
      </c>
      <c r="E10" s="15">
        <v>10</v>
      </c>
      <c r="G10" s="4" t="s">
        <v>167</v>
      </c>
      <c r="H10" s="34">
        <v>17</v>
      </c>
      <c r="I10" s="15" t="s">
        <v>91</v>
      </c>
      <c r="J10" s="49">
        <v>2.38</v>
      </c>
      <c r="K10" s="15">
        <v>4</v>
      </c>
      <c r="M10" s="4" t="s">
        <v>167</v>
      </c>
      <c r="N10" s="34">
        <v>17</v>
      </c>
      <c r="O10" s="15" t="s">
        <v>91</v>
      </c>
      <c r="P10" s="33">
        <v>7.82</v>
      </c>
      <c r="Q10" s="15">
        <v>9</v>
      </c>
      <c r="S10" s="25"/>
      <c r="T10" s="43"/>
      <c r="U10" s="15"/>
      <c r="V10" s="33"/>
      <c r="W10" s="15"/>
      <c r="Y10" s="4"/>
      <c r="Z10" s="4"/>
      <c r="AA10" s="4"/>
      <c r="AB10" s="4"/>
      <c r="AC10" s="4"/>
    </row>
    <row r="11" spans="1:29" x14ac:dyDescent="0.3">
      <c r="A11" s="25" t="s">
        <v>177</v>
      </c>
      <c r="B11" s="34">
        <v>20</v>
      </c>
      <c r="C11" s="15" t="s">
        <v>61</v>
      </c>
      <c r="D11" s="33">
        <v>12.68</v>
      </c>
      <c r="E11" s="15">
        <v>10</v>
      </c>
      <c r="G11" s="4" t="s">
        <v>171</v>
      </c>
      <c r="H11" s="34">
        <v>19</v>
      </c>
      <c r="I11" s="15" t="s">
        <v>53</v>
      </c>
      <c r="J11" s="49">
        <v>1.84</v>
      </c>
      <c r="K11" s="15">
        <v>9</v>
      </c>
      <c r="M11" s="4" t="s">
        <v>171</v>
      </c>
      <c r="N11" s="34">
        <v>19</v>
      </c>
      <c r="O11" s="15" t="s">
        <v>53</v>
      </c>
      <c r="P11" s="33">
        <v>8.74</v>
      </c>
      <c r="Q11" s="15">
        <v>8</v>
      </c>
      <c r="S11" s="25"/>
      <c r="T11" s="34"/>
      <c r="U11" s="15"/>
      <c r="V11" s="33"/>
      <c r="W11" s="15"/>
      <c r="Y11" s="4"/>
      <c r="Z11" s="4"/>
      <c r="AA11" s="4"/>
      <c r="AB11" s="4"/>
      <c r="AC11" s="4"/>
    </row>
    <row r="12" spans="1:29" x14ac:dyDescent="0.3">
      <c r="A12" s="25" t="s">
        <v>178</v>
      </c>
      <c r="B12" s="34">
        <v>17</v>
      </c>
      <c r="C12" s="15" t="s">
        <v>61</v>
      </c>
      <c r="D12" s="33">
        <v>10.83</v>
      </c>
      <c r="E12" s="15">
        <v>6</v>
      </c>
      <c r="G12" s="4" t="s">
        <v>174</v>
      </c>
      <c r="H12" s="34">
        <v>17</v>
      </c>
      <c r="I12" s="15" t="s">
        <v>61</v>
      </c>
      <c r="J12" s="49">
        <v>3.13</v>
      </c>
      <c r="K12" s="15">
        <v>1</v>
      </c>
      <c r="M12" s="4" t="s">
        <v>174</v>
      </c>
      <c r="N12" s="34">
        <v>17</v>
      </c>
      <c r="O12" s="15" t="s">
        <v>61</v>
      </c>
      <c r="P12" s="33">
        <v>15.36</v>
      </c>
      <c r="Q12" s="15">
        <v>3</v>
      </c>
      <c r="S12" s="25"/>
      <c r="T12" s="34"/>
      <c r="U12" s="15"/>
      <c r="V12" s="33"/>
      <c r="W12" s="15"/>
      <c r="Y12" s="4"/>
      <c r="Z12" s="4"/>
      <c r="AA12" s="4"/>
      <c r="AB12" s="4"/>
      <c r="AC12" s="4"/>
    </row>
    <row r="13" spans="1:29" x14ac:dyDescent="0.3">
      <c r="A13" s="25" t="s">
        <v>179</v>
      </c>
      <c r="B13" s="34">
        <v>18</v>
      </c>
      <c r="C13" s="15" t="s">
        <v>61</v>
      </c>
      <c r="D13" s="33">
        <v>10.94</v>
      </c>
      <c r="E13" s="15">
        <v>8</v>
      </c>
      <c r="G13" s="4" t="s">
        <v>175</v>
      </c>
      <c r="H13" s="34">
        <v>17</v>
      </c>
      <c r="I13" s="15" t="s">
        <v>61</v>
      </c>
      <c r="J13" s="49">
        <v>2</v>
      </c>
      <c r="K13" s="15">
        <v>8</v>
      </c>
      <c r="M13" s="4" t="s">
        <v>175</v>
      </c>
      <c r="N13" s="34">
        <v>17</v>
      </c>
      <c r="O13" s="15" t="s">
        <v>61</v>
      </c>
      <c r="P13" s="33">
        <v>15.71</v>
      </c>
      <c r="Q13" s="15">
        <v>1</v>
      </c>
      <c r="S13" s="25"/>
      <c r="T13" s="34"/>
      <c r="U13" s="15"/>
      <c r="V13" s="33"/>
      <c r="W13" s="15"/>
      <c r="Y13" s="4"/>
      <c r="Z13" s="4"/>
      <c r="AA13" s="4"/>
      <c r="AB13" s="4"/>
      <c r="AC13" s="4"/>
    </row>
    <row r="14" spans="1:29" x14ac:dyDescent="0.3">
      <c r="A14" s="25" t="s">
        <v>180</v>
      </c>
      <c r="B14" s="34">
        <v>21</v>
      </c>
      <c r="C14" s="15" t="s">
        <v>61</v>
      </c>
      <c r="D14" s="33">
        <v>16.559999999999999</v>
      </c>
      <c r="E14" s="15">
        <v>12</v>
      </c>
      <c r="G14" s="4" t="s">
        <v>176</v>
      </c>
      <c r="H14" s="34">
        <v>18</v>
      </c>
      <c r="I14" s="15" t="s">
        <v>61</v>
      </c>
      <c r="J14" s="49">
        <v>1.6</v>
      </c>
      <c r="K14" s="15">
        <v>12</v>
      </c>
      <c r="M14" s="4" t="s">
        <v>176</v>
      </c>
      <c r="N14" s="34">
        <v>18</v>
      </c>
      <c r="O14" s="15" t="s">
        <v>61</v>
      </c>
      <c r="P14" s="33">
        <v>3.12</v>
      </c>
      <c r="Q14" s="15">
        <v>13</v>
      </c>
      <c r="S14" s="25"/>
      <c r="T14" s="34"/>
      <c r="U14" s="15"/>
      <c r="V14" s="33"/>
      <c r="W14" s="15"/>
      <c r="Y14" s="4"/>
      <c r="Z14" s="4"/>
      <c r="AA14" s="4"/>
      <c r="AB14" s="4"/>
      <c r="AC14" s="4"/>
    </row>
    <row r="15" spans="1:29" x14ac:dyDescent="0.3">
      <c r="A15" s="25" t="s">
        <v>144</v>
      </c>
      <c r="B15" s="34">
        <v>18</v>
      </c>
      <c r="C15" s="15" t="s">
        <v>61</v>
      </c>
      <c r="D15" s="33">
        <v>9.6</v>
      </c>
      <c r="E15" s="15">
        <v>2</v>
      </c>
      <c r="G15" s="4" t="s">
        <v>185</v>
      </c>
      <c r="H15" s="34">
        <v>18</v>
      </c>
      <c r="I15" s="15" t="s">
        <v>53</v>
      </c>
      <c r="J15" s="49">
        <v>2.5099999999999998</v>
      </c>
      <c r="K15" s="15">
        <v>2</v>
      </c>
      <c r="M15" s="4" t="s">
        <v>185</v>
      </c>
      <c r="N15" s="34">
        <v>18</v>
      </c>
      <c r="O15" s="15" t="s">
        <v>53</v>
      </c>
      <c r="P15" s="33">
        <v>10.97</v>
      </c>
      <c r="Q15" s="15">
        <v>7</v>
      </c>
      <c r="S15" s="25"/>
      <c r="T15" s="34"/>
      <c r="U15" s="15"/>
      <c r="V15" s="33"/>
      <c r="W15" s="27"/>
      <c r="Y15" s="4"/>
      <c r="Z15" s="4"/>
      <c r="AA15" s="4"/>
      <c r="AB15" s="4"/>
      <c r="AC15" s="4"/>
    </row>
    <row r="16" spans="1:29" x14ac:dyDescent="0.3">
      <c r="A16" s="25" t="s">
        <v>181</v>
      </c>
      <c r="B16" s="34">
        <v>17</v>
      </c>
      <c r="C16" s="15" t="s">
        <v>53</v>
      </c>
      <c r="D16" s="33">
        <v>10.79</v>
      </c>
      <c r="E16" s="15">
        <v>5</v>
      </c>
      <c r="G16" s="4" t="s">
        <v>186</v>
      </c>
      <c r="H16" s="34">
        <v>19</v>
      </c>
      <c r="I16" s="15" t="s">
        <v>61</v>
      </c>
      <c r="J16" s="49">
        <v>1.62</v>
      </c>
      <c r="K16" s="15">
        <v>11</v>
      </c>
      <c r="M16" s="4" t="s">
        <v>186</v>
      </c>
      <c r="N16" s="34">
        <v>19</v>
      </c>
      <c r="O16" s="15" t="s">
        <v>61</v>
      </c>
      <c r="P16" s="33">
        <v>4.97</v>
      </c>
      <c r="Q16" s="15">
        <v>12</v>
      </c>
      <c r="S16" s="25"/>
      <c r="T16" s="34"/>
      <c r="U16" s="15"/>
      <c r="V16" s="33"/>
      <c r="W16" s="27"/>
      <c r="Y16" s="4"/>
      <c r="Z16" s="4"/>
      <c r="AA16" s="4"/>
      <c r="AB16" s="4"/>
      <c r="AC16" s="4"/>
    </row>
    <row r="17" spans="1:29" x14ac:dyDescent="0.3">
      <c r="A17" s="25" t="s">
        <v>182</v>
      </c>
      <c r="B17" s="34">
        <v>17</v>
      </c>
      <c r="C17" s="15" t="s">
        <v>53</v>
      </c>
      <c r="D17" s="33">
        <v>10.93</v>
      </c>
      <c r="E17" s="15">
        <v>7</v>
      </c>
      <c r="G17" s="4" t="s">
        <v>187</v>
      </c>
      <c r="H17" s="34">
        <v>17</v>
      </c>
      <c r="I17" s="15" t="s">
        <v>53</v>
      </c>
      <c r="J17" s="49">
        <v>2.5099999999999998</v>
      </c>
      <c r="K17" s="15">
        <v>2</v>
      </c>
      <c r="M17" s="4" t="s">
        <v>187</v>
      </c>
      <c r="N17" s="34">
        <v>17</v>
      </c>
      <c r="O17" s="15" t="s">
        <v>53</v>
      </c>
      <c r="P17" s="33">
        <v>12.14</v>
      </c>
      <c r="Q17" s="15">
        <v>6</v>
      </c>
      <c r="S17" s="25"/>
      <c r="T17" s="34"/>
      <c r="U17" s="15"/>
      <c r="V17" s="33"/>
      <c r="W17" s="27"/>
      <c r="Y17" s="4"/>
      <c r="Z17" s="4"/>
      <c r="AA17" s="4"/>
      <c r="AB17" s="4"/>
      <c r="AC17" s="4"/>
    </row>
    <row r="18" spans="1:29" x14ac:dyDescent="0.3">
      <c r="A18" s="25"/>
      <c r="B18" s="34"/>
      <c r="C18" s="15"/>
      <c r="D18" s="33"/>
      <c r="E18" s="15"/>
      <c r="G18" s="25"/>
      <c r="H18" s="34"/>
      <c r="I18" s="15"/>
      <c r="J18" s="49"/>
      <c r="K18" s="15"/>
      <c r="M18" s="25"/>
      <c r="N18" s="34"/>
      <c r="O18" s="15"/>
      <c r="P18" s="33"/>
      <c r="Q18" s="15"/>
      <c r="S18" s="4"/>
      <c r="T18" s="34"/>
      <c r="U18" s="15"/>
      <c r="V18" s="33"/>
      <c r="W18" s="27"/>
      <c r="Y18" s="4"/>
      <c r="Z18" s="4"/>
      <c r="AA18" s="4"/>
      <c r="AB18" s="4"/>
      <c r="AC18" s="4"/>
    </row>
    <row r="19" spans="1:29" x14ac:dyDescent="0.3">
      <c r="A19" s="25"/>
      <c r="B19" s="34"/>
      <c r="C19" s="15"/>
      <c r="D19" s="33"/>
      <c r="E19" s="15"/>
      <c r="G19" s="25"/>
      <c r="H19" s="34"/>
      <c r="I19" s="15"/>
      <c r="J19" s="49"/>
      <c r="K19" s="15"/>
      <c r="M19" s="25"/>
      <c r="N19" s="34"/>
      <c r="O19" s="15"/>
      <c r="P19" s="33"/>
      <c r="Q19" s="15"/>
      <c r="S19" s="4"/>
      <c r="T19" s="4"/>
      <c r="U19" s="4"/>
      <c r="V19" s="4"/>
      <c r="W19" s="4"/>
      <c r="Y19" s="4"/>
      <c r="Z19" s="4"/>
      <c r="AA19" s="4"/>
      <c r="AB19" s="4"/>
      <c r="AC19" s="4"/>
    </row>
    <row r="20" spans="1:29" x14ac:dyDescent="0.3">
      <c r="A20" s="25"/>
      <c r="B20" s="34"/>
      <c r="C20" s="15"/>
      <c r="D20" s="33"/>
      <c r="E20" s="15"/>
      <c r="G20" s="25"/>
      <c r="H20" s="34"/>
      <c r="I20" s="15"/>
      <c r="J20" s="49"/>
      <c r="K20" s="15"/>
      <c r="M20" s="25"/>
      <c r="N20" s="34"/>
      <c r="O20" s="15"/>
      <c r="P20" s="33"/>
      <c r="Q20" s="15"/>
      <c r="S20" s="4"/>
      <c r="T20" s="4"/>
      <c r="U20" s="4"/>
      <c r="V20" s="4"/>
      <c r="W20" s="4"/>
      <c r="Y20" s="4"/>
      <c r="Z20" s="4"/>
      <c r="AA20" s="4"/>
      <c r="AB20" s="4"/>
      <c r="AC20" s="4"/>
    </row>
    <row r="21" spans="1:29" x14ac:dyDescent="0.3">
      <c r="A21" s="25"/>
      <c r="B21" s="34"/>
      <c r="C21" s="15"/>
      <c r="D21" s="33"/>
      <c r="E21" s="15"/>
      <c r="G21" s="25"/>
      <c r="H21" s="34"/>
      <c r="I21" s="15"/>
      <c r="J21" s="49"/>
      <c r="K21" s="15"/>
      <c r="M21" s="25"/>
      <c r="N21" s="34"/>
      <c r="O21" s="15"/>
      <c r="P21" s="33"/>
      <c r="Q21" s="15"/>
      <c r="S21" s="4"/>
      <c r="T21" s="4"/>
      <c r="U21" s="4"/>
      <c r="V21" s="4"/>
      <c r="W21" s="4"/>
      <c r="Y21" s="4"/>
      <c r="Z21" s="4"/>
      <c r="AA21" s="4"/>
      <c r="AB21" s="4"/>
      <c r="AC21" s="4"/>
    </row>
    <row r="22" spans="1:29" x14ac:dyDescent="0.3">
      <c r="A22" s="25"/>
      <c r="B22" s="34"/>
      <c r="C22" s="15"/>
      <c r="D22" s="33"/>
      <c r="E22" s="15"/>
      <c r="G22" s="25"/>
      <c r="H22" s="34"/>
      <c r="I22" s="15"/>
      <c r="J22" s="49"/>
      <c r="K22" s="15"/>
      <c r="M22" s="25"/>
      <c r="N22" s="34"/>
      <c r="O22" s="15"/>
      <c r="P22" s="33"/>
      <c r="Q22" s="15"/>
      <c r="S22" s="4"/>
      <c r="T22" s="4"/>
      <c r="U22" s="4"/>
      <c r="V22" s="4"/>
      <c r="W22" s="4"/>
      <c r="Y22" s="4"/>
      <c r="Z22" s="4"/>
      <c r="AA22" s="4"/>
      <c r="AB22" s="4"/>
      <c r="AC22" s="4"/>
    </row>
    <row r="23" spans="1:29" x14ac:dyDescent="0.3">
      <c r="A23" s="25"/>
      <c r="B23" s="34"/>
      <c r="C23" s="15"/>
      <c r="D23" s="33"/>
      <c r="E23" s="15"/>
      <c r="G23" s="25"/>
      <c r="H23" s="34"/>
      <c r="I23" s="15"/>
      <c r="J23" s="49"/>
      <c r="K23" s="15"/>
      <c r="M23" s="25"/>
      <c r="N23" s="34"/>
      <c r="O23" s="15"/>
      <c r="P23" s="33"/>
      <c r="Q23" s="15"/>
      <c r="S23" s="4"/>
      <c r="T23" s="4"/>
      <c r="U23" s="4"/>
      <c r="V23" s="4"/>
      <c r="W23" s="4"/>
      <c r="Y23" s="4"/>
      <c r="Z23" s="4"/>
      <c r="AA23" s="4"/>
      <c r="AB23" s="4"/>
      <c r="AC23" s="4"/>
    </row>
    <row r="24" spans="1:29" x14ac:dyDescent="0.3">
      <c r="A24" s="25"/>
      <c r="B24" s="34"/>
      <c r="C24" s="15"/>
      <c r="D24" s="33"/>
      <c r="E24" s="15"/>
      <c r="G24" s="25"/>
      <c r="H24" s="34"/>
      <c r="I24" s="15"/>
      <c r="J24" s="15"/>
      <c r="K24" s="15"/>
      <c r="M24" s="25"/>
      <c r="N24" s="34"/>
      <c r="O24" s="15"/>
      <c r="P24" s="15"/>
      <c r="Q24" s="15"/>
      <c r="S24" s="4"/>
      <c r="T24" s="4"/>
      <c r="U24" s="4"/>
      <c r="V24" s="4"/>
      <c r="W24" s="4"/>
      <c r="Y24" s="4"/>
      <c r="Z24" s="4"/>
      <c r="AA24" s="4"/>
      <c r="AB24" s="4"/>
      <c r="AC24" s="4"/>
    </row>
    <row r="25" spans="1:29" x14ac:dyDescent="0.3">
      <c r="A25" s="25"/>
      <c r="B25" s="34"/>
      <c r="C25" s="15"/>
      <c r="D25" s="15"/>
      <c r="E25" s="15"/>
      <c r="G25" s="25"/>
      <c r="H25" s="34"/>
      <c r="I25" s="15"/>
      <c r="J25" s="15"/>
      <c r="K25" s="15"/>
      <c r="M25" s="25"/>
      <c r="N25" s="34"/>
      <c r="O25" s="15"/>
      <c r="P25" s="15"/>
      <c r="Q25" s="15"/>
      <c r="S25" s="4"/>
      <c r="T25" s="4"/>
      <c r="U25" s="4"/>
      <c r="V25" s="4"/>
      <c r="W25" s="4"/>
      <c r="Y25" s="4"/>
      <c r="Z25" s="4"/>
      <c r="AA25" s="4"/>
      <c r="AB25" s="4"/>
      <c r="AC25" s="4"/>
    </row>
    <row r="26" spans="1:29" x14ac:dyDescent="0.3">
      <c r="A26" s="25"/>
      <c r="B26" s="34"/>
      <c r="C26" s="15"/>
      <c r="D26" s="15"/>
      <c r="E26" s="15"/>
      <c r="G26" s="4"/>
      <c r="H26" s="57"/>
      <c r="I26" s="15"/>
      <c r="J26" s="49"/>
      <c r="K26" s="56"/>
      <c r="M26" s="25"/>
      <c r="N26" s="34"/>
      <c r="O26" s="15"/>
      <c r="P26" s="33"/>
      <c r="Q26" s="15"/>
      <c r="S26" s="4"/>
      <c r="T26" s="4"/>
      <c r="U26" s="4"/>
      <c r="V26" s="4"/>
      <c r="W26" s="4"/>
      <c r="Y26" s="4"/>
      <c r="Z26" s="4"/>
      <c r="AA26" s="4"/>
      <c r="AB26" s="4"/>
      <c r="AC26" s="4"/>
    </row>
    <row r="27" spans="1:29" x14ac:dyDescent="0.3">
      <c r="A27" s="25"/>
      <c r="B27" s="34"/>
      <c r="C27" s="15"/>
      <c r="D27" s="15"/>
      <c r="E27" s="15"/>
      <c r="G27" s="4"/>
      <c r="H27" s="57"/>
      <c r="I27" s="15"/>
      <c r="J27" s="49"/>
      <c r="K27" s="56"/>
      <c r="M27" s="25"/>
      <c r="N27" s="34"/>
      <c r="O27" s="15"/>
      <c r="P27" s="33"/>
      <c r="Q27" s="15"/>
      <c r="S27" s="4"/>
      <c r="T27" s="4"/>
      <c r="U27" s="4"/>
      <c r="V27" s="4"/>
      <c r="W27" s="4"/>
      <c r="Y27" s="4"/>
      <c r="Z27" s="4"/>
      <c r="AA27" s="4"/>
      <c r="AB27" s="4"/>
      <c r="AC27" s="4"/>
    </row>
    <row r="28" spans="1:29" x14ac:dyDescent="0.3">
      <c r="A28" s="25"/>
      <c r="B28" s="34"/>
      <c r="C28" s="15"/>
      <c r="D28" s="15"/>
      <c r="E28" s="15"/>
      <c r="G28" s="25"/>
      <c r="H28" s="34"/>
      <c r="I28" s="15"/>
      <c r="J28" s="49"/>
      <c r="K28" s="15"/>
      <c r="M28" s="4"/>
      <c r="N28" s="4"/>
      <c r="O28" s="4"/>
      <c r="P28" s="4"/>
      <c r="Q28" s="27"/>
      <c r="S28" s="4"/>
      <c r="T28" s="4"/>
      <c r="U28" s="4"/>
      <c r="V28" s="4"/>
      <c r="W28" s="4"/>
      <c r="Y28" s="4"/>
      <c r="Z28" s="4"/>
      <c r="AA28" s="4"/>
      <c r="AB28" s="4"/>
      <c r="AC28" s="4"/>
    </row>
    <row r="29" spans="1:29" x14ac:dyDescent="0.3">
      <c r="A29" s="4"/>
      <c r="B29" s="4"/>
      <c r="C29" s="4"/>
      <c r="D29" s="4"/>
      <c r="E29" s="27"/>
      <c r="G29" s="4"/>
      <c r="H29" s="4"/>
      <c r="I29" s="4"/>
      <c r="J29" s="4"/>
      <c r="K29" s="27"/>
      <c r="M29" s="4"/>
      <c r="N29" s="4"/>
      <c r="O29" s="4"/>
      <c r="P29" s="4"/>
      <c r="Q29" s="27"/>
      <c r="S29" s="4"/>
      <c r="T29" s="4"/>
      <c r="U29" s="4"/>
      <c r="V29" s="4"/>
      <c r="W29" s="4"/>
      <c r="Y29" s="4"/>
      <c r="Z29" s="4"/>
      <c r="AA29" s="4"/>
      <c r="AB29" s="4"/>
      <c r="AC29" s="4"/>
    </row>
    <row r="30" spans="1:29" x14ac:dyDescent="0.3">
      <c r="A30" s="4"/>
      <c r="B30" s="4"/>
      <c r="C30" s="4"/>
      <c r="D30" s="4"/>
      <c r="E30" s="27"/>
      <c r="G30" s="4"/>
      <c r="H30" s="4"/>
      <c r="I30" s="4"/>
      <c r="J30" s="4"/>
      <c r="K30" s="27"/>
      <c r="M30" s="4"/>
      <c r="N30" s="4"/>
      <c r="O30" s="4"/>
      <c r="P30" s="4"/>
      <c r="Q30" s="27"/>
      <c r="S30" s="4"/>
      <c r="T30" s="4"/>
      <c r="U30" s="4"/>
      <c r="V30" s="4"/>
      <c r="W30" s="4"/>
      <c r="Y30" s="4"/>
      <c r="Z30" s="4"/>
      <c r="AA30" s="4"/>
      <c r="AB30" s="4"/>
      <c r="AC30" s="4"/>
    </row>
    <row r="31" spans="1:29" x14ac:dyDescent="0.3">
      <c r="A31" s="4"/>
      <c r="B31" s="4"/>
      <c r="C31" s="4"/>
      <c r="D31" s="4"/>
      <c r="E31" s="27"/>
      <c r="G31" s="4"/>
      <c r="H31" s="4"/>
      <c r="I31" s="4"/>
      <c r="J31" s="4"/>
      <c r="K31" s="27"/>
      <c r="M31" s="4"/>
      <c r="N31" s="4"/>
      <c r="O31" s="4"/>
      <c r="P31" s="4"/>
      <c r="Q31" s="27"/>
      <c r="S31" s="4"/>
      <c r="T31" s="4"/>
      <c r="U31" s="4"/>
      <c r="V31" s="4"/>
      <c r="W31" s="4"/>
      <c r="Y31" s="4"/>
      <c r="Z31" s="4"/>
      <c r="AA31" s="4"/>
      <c r="AB31" s="4"/>
      <c r="AC31" s="4"/>
    </row>
    <row r="32" spans="1:29" x14ac:dyDescent="0.3">
      <c r="A32" s="4"/>
      <c r="B32" s="4"/>
      <c r="C32" s="4"/>
      <c r="D32" s="4"/>
      <c r="E32" s="27"/>
      <c r="G32" s="4"/>
      <c r="H32" s="4"/>
      <c r="I32" s="4"/>
      <c r="J32" s="4"/>
      <c r="K32" s="27"/>
      <c r="M32" s="4"/>
      <c r="N32" s="4"/>
      <c r="O32" s="4"/>
      <c r="P32" s="4"/>
      <c r="Q32" s="27"/>
      <c r="S32" s="4"/>
      <c r="T32" s="4"/>
      <c r="U32" s="4"/>
      <c r="V32" s="4"/>
      <c r="W32" s="4"/>
      <c r="Y32" s="4"/>
      <c r="Z32" s="4"/>
      <c r="AA32" s="4"/>
      <c r="AB32" s="4"/>
      <c r="AC32" s="4"/>
    </row>
    <row r="33" spans="1:29" x14ac:dyDescent="0.3">
      <c r="A33" s="4"/>
      <c r="B33" s="4"/>
      <c r="C33" s="4"/>
      <c r="D33" s="4"/>
      <c r="E33" s="27"/>
      <c r="G33" s="4"/>
      <c r="H33" s="4"/>
      <c r="I33" s="4"/>
      <c r="J33" s="4"/>
      <c r="K33" s="27"/>
      <c r="M33" s="4"/>
      <c r="N33" s="4"/>
      <c r="O33" s="4"/>
      <c r="P33" s="4"/>
      <c r="Q33" s="27"/>
      <c r="S33" s="4"/>
      <c r="T33" s="4"/>
      <c r="U33" s="4"/>
      <c r="V33" s="4"/>
      <c r="W33" s="4"/>
      <c r="Y33" s="4"/>
      <c r="Z33" s="4"/>
      <c r="AA33" s="4"/>
      <c r="AB33" s="4"/>
      <c r="AC33" s="4"/>
    </row>
    <row r="34" spans="1:29" x14ac:dyDescent="0.3">
      <c r="A34" s="4"/>
      <c r="B34" s="4"/>
      <c r="C34" s="4"/>
      <c r="D34" s="4"/>
      <c r="E34" s="27"/>
      <c r="G34" s="4"/>
      <c r="H34" s="4"/>
      <c r="I34" s="4"/>
      <c r="J34" s="4"/>
      <c r="K34" s="27"/>
      <c r="M34" s="4"/>
      <c r="N34" s="4"/>
      <c r="O34" s="4"/>
      <c r="P34" s="4"/>
      <c r="Q34" s="27"/>
      <c r="S34" s="4"/>
      <c r="T34" s="4"/>
      <c r="U34" s="4"/>
      <c r="V34" s="4"/>
      <c r="W34" s="4"/>
      <c r="Y34" s="4"/>
      <c r="Z34" s="4"/>
      <c r="AA34" s="4"/>
      <c r="AB34" s="4"/>
      <c r="AC34" s="4"/>
    </row>
    <row r="35" spans="1:29" x14ac:dyDescent="0.3">
      <c r="A35" s="4"/>
      <c r="B35" s="4"/>
      <c r="C35" s="4"/>
      <c r="D35" s="4"/>
      <c r="E35" s="27"/>
      <c r="G35" s="4"/>
      <c r="H35" s="4"/>
      <c r="I35" s="4"/>
      <c r="J35" s="4"/>
      <c r="K35" s="27"/>
      <c r="M35" s="4"/>
      <c r="N35" s="4"/>
      <c r="O35" s="4"/>
      <c r="P35" s="4"/>
      <c r="Q35" s="27"/>
      <c r="S35" s="4"/>
      <c r="T35" s="4"/>
      <c r="U35" s="4"/>
      <c r="V35" s="4"/>
      <c r="W35" s="4"/>
      <c r="Y35" s="4"/>
      <c r="Z35" s="4"/>
      <c r="AA35" s="4"/>
      <c r="AB35" s="4"/>
      <c r="AC35" s="4"/>
    </row>
    <row r="36" spans="1:29" x14ac:dyDescent="0.3">
      <c r="A36" s="4"/>
      <c r="B36" s="4"/>
      <c r="C36" s="4"/>
      <c r="D36" s="4"/>
      <c r="E36" s="27"/>
      <c r="G36" s="4"/>
      <c r="H36" s="4"/>
      <c r="I36" s="4"/>
      <c r="J36" s="4"/>
      <c r="K36" s="27"/>
      <c r="M36" s="4"/>
      <c r="N36" s="4"/>
      <c r="O36" s="4"/>
      <c r="P36" s="4"/>
      <c r="Q36" s="27"/>
      <c r="S36" s="4"/>
      <c r="T36" s="4"/>
      <c r="U36" s="4"/>
      <c r="V36" s="4"/>
      <c r="W36" s="4"/>
      <c r="Y36" s="4"/>
      <c r="Z36" s="4"/>
      <c r="AA36" s="4"/>
      <c r="AB36" s="4"/>
      <c r="AC36" s="4"/>
    </row>
    <row r="37" spans="1:29" x14ac:dyDescent="0.3">
      <c r="A37" s="4"/>
      <c r="B37" s="4"/>
      <c r="C37" s="4"/>
      <c r="D37" s="4"/>
      <c r="E37" s="27"/>
      <c r="G37" s="4"/>
      <c r="H37" s="4"/>
      <c r="I37" s="4"/>
      <c r="J37" s="4"/>
      <c r="K37" s="27"/>
      <c r="M37" s="4"/>
      <c r="N37" s="4"/>
      <c r="O37" s="4"/>
      <c r="P37" s="4"/>
      <c r="Q37" s="27"/>
      <c r="S37" s="4"/>
      <c r="T37" s="4"/>
      <c r="U37" s="4"/>
      <c r="V37" s="4"/>
      <c r="W37" s="4"/>
      <c r="Y37" s="4"/>
      <c r="Z37" s="4"/>
      <c r="AA37" s="4"/>
      <c r="AB37" s="4"/>
      <c r="AC37" s="4"/>
    </row>
    <row r="38" spans="1:29" x14ac:dyDescent="0.3">
      <c r="A38" s="4"/>
      <c r="B38" s="4"/>
      <c r="C38" s="4"/>
      <c r="D38" s="4"/>
      <c r="E38" s="27"/>
      <c r="G38" s="4"/>
      <c r="H38" s="4"/>
      <c r="I38" s="4"/>
      <c r="J38" s="4"/>
      <c r="K38" s="27"/>
      <c r="M38" s="4"/>
      <c r="N38" s="4"/>
      <c r="O38" s="4"/>
      <c r="P38" s="4"/>
      <c r="Q38" s="27"/>
      <c r="S38" s="4"/>
      <c r="T38" s="4"/>
      <c r="U38" s="4"/>
      <c r="V38" s="4"/>
      <c r="W38" s="4"/>
      <c r="Y38" s="4"/>
      <c r="Z38" s="4"/>
      <c r="AA38" s="4"/>
      <c r="AB38" s="4"/>
      <c r="AC38" s="4"/>
    </row>
    <row r="39" spans="1:29" x14ac:dyDescent="0.3">
      <c r="A39" s="4"/>
      <c r="B39" s="4"/>
      <c r="C39" s="4"/>
      <c r="D39" s="4"/>
      <c r="E39" s="27"/>
      <c r="G39" s="4"/>
      <c r="H39" s="4"/>
      <c r="I39" s="4"/>
      <c r="J39" s="4"/>
      <c r="K39" s="27"/>
      <c r="M39" s="4"/>
      <c r="N39" s="4"/>
      <c r="O39" s="4"/>
      <c r="P39" s="4"/>
      <c r="Q39" s="27"/>
      <c r="S39" s="4"/>
      <c r="T39" s="4"/>
      <c r="U39" s="4"/>
      <c r="V39" s="4"/>
      <c r="W39" s="4"/>
      <c r="Y39" s="4"/>
      <c r="Z39" s="4"/>
      <c r="AA39" s="4"/>
      <c r="AB39" s="4"/>
      <c r="AC39" s="4"/>
    </row>
    <row r="40" spans="1:29" x14ac:dyDescent="0.3">
      <c r="A40" s="4"/>
      <c r="B40" s="4"/>
      <c r="C40" s="4"/>
      <c r="D40" s="4"/>
      <c r="E40" s="27"/>
      <c r="G40" s="4"/>
      <c r="H40" s="4"/>
      <c r="I40" s="4"/>
      <c r="J40" s="4"/>
      <c r="K40" s="27"/>
      <c r="M40" s="4"/>
      <c r="N40" s="4"/>
      <c r="O40" s="4"/>
      <c r="P40" s="4"/>
      <c r="Q40" s="27"/>
      <c r="S40" s="4"/>
      <c r="T40" s="4"/>
      <c r="U40" s="4"/>
      <c r="V40" s="4"/>
      <c r="W40" s="4"/>
      <c r="Y40" s="4"/>
      <c r="Z40" s="4"/>
      <c r="AA40" s="4"/>
      <c r="AB40" s="4"/>
      <c r="AC40" s="4"/>
    </row>
    <row r="41" spans="1:29" x14ac:dyDescent="0.3">
      <c r="A41" s="4"/>
      <c r="B41" s="4"/>
      <c r="C41" s="4"/>
      <c r="D41" s="4"/>
      <c r="E41" s="4"/>
      <c r="G41" s="4"/>
      <c r="H41" s="4"/>
      <c r="I41" s="4"/>
      <c r="J41" s="4"/>
      <c r="K41" s="4"/>
      <c r="M41" s="4"/>
      <c r="N41" s="4"/>
      <c r="O41" s="4"/>
      <c r="P41" s="4"/>
      <c r="Q41" s="4"/>
      <c r="S41" s="4"/>
      <c r="T41" s="4"/>
      <c r="U41" s="4"/>
      <c r="V41" s="4"/>
      <c r="W41" s="4"/>
      <c r="Y41" s="4"/>
      <c r="Z41" s="4"/>
      <c r="AA41" s="4"/>
      <c r="AB41" s="4"/>
      <c r="AC41" s="4"/>
    </row>
    <row r="42" spans="1:29" x14ac:dyDescent="0.3">
      <c r="A42" s="4"/>
      <c r="B42" s="4"/>
      <c r="C42" s="4"/>
      <c r="D42" s="4"/>
      <c r="E42" s="4"/>
      <c r="G42" s="4"/>
      <c r="H42" s="4"/>
      <c r="I42" s="4"/>
      <c r="J42" s="4"/>
      <c r="K42" s="4"/>
      <c r="M42" s="4"/>
      <c r="N42" s="4"/>
      <c r="O42" s="4"/>
      <c r="P42" s="4"/>
      <c r="Q42" s="4"/>
      <c r="S42" s="4"/>
      <c r="T42" s="4"/>
      <c r="U42" s="4"/>
      <c r="V42" s="4"/>
      <c r="W42" s="4"/>
      <c r="Y42" s="4"/>
      <c r="Z42" s="4"/>
      <c r="AA42" s="4"/>
      <c r="AB42" s="4"/>
      <c r="AC42" s="4"/>
    </row>
    <row r="43" spans="1:29" x14ac:dyDescent="0.3">
      <c r="A43" s="4"/>
      <c r="B43" s="4"/>
      <c r="C43" s="4"/>
      <c r="D43" s="4"/>
      <c r="E43" s="4"/>
      <c r="G43" s="4"/>
      <c r="H43" s="4"/>
      <c r="I43" s="4"/>
      <c r="J43" s="4"/>
      <c r="K43" s="4"/>
      <c r="M43" s="4"/>
      <c r="N43" s="4"/>
      <c r="O43" s="4"/>
      <c r="P43" s="4"/>
      <c r="Q43" s="4"/>
      <c r="S43" s="4"/>
      <c r="T43" s="4"/>
      <c r="U43" s="4"/>
      <c r="V43" s="4"/>
      <c r="W43" s="4"/>
      <c r="Y43" s="4"/>
      <c r="Z43" s="4"/>
      <c r="AA43" s="4"/>
      <c r="AB43" s="4"/>
      <c r="AC43" s="4"/>
    </row>
    <row r="44" spans="1:29" x14ac:dyDescent="0.3">
      <c r="A44" s="4"/>
      <c r="B44" s="4"/>
      <c r="C44" s="4"/>
      <c r="D44" s="4"/>
      <c r="E44" s="4"/>
      <c r="G44" s="4"/>
      <c r="H44" s="4"/>
      <c r="I44" s="4"/>
      <c r="J44" s="4"/>
      <c r="K44" s="4"/>
      <c r="M44" s="4"/>
      <c r="N44" s="4"/>
      <c r="O44" s="4"/>
      <c r="P44" s="4"/>
      <c r="Q44" s="4"/>
      <c r="S44" s="4"/>
      <c r="T44" s="4"/>
      <c r="U44" s="4"/>
      <c r="V44" s="4"/>
      <c r="W44" s="4"/>
      <c r="Y44" s="4"/>
      <c r="Z44" s="4"/>
      <c r="AA44" s="4"/>
      <c r="AB44" s="4"/>
      <c r="AC44" s="4"/>
    </row>
    <row r="45" spans="1:29" x14ac:dyDescent="0.3">
      <c r="A45" s="4"/>
      <c r="B45" s="4"/>
      <c r="C45" s="4"/>
      <c r="D45" s="4"/>
      <c r="E45" s="4"/>
      <c r="G45" s="4"/>
      <c r="H45" s="4"/>
      <c r="I45" s="4"/>
      <c r="J45" s="4"/>
      <c r="K45" s="4"/>
      <c r="M45" s="4"/>
      <c r="N45" s="4"/>
      <c r="O45" s="4"/>
      <c r="P45" s="4"/>
      <c r="Q45" s="4"/>
      <c r="S45" s="4"/>
      <c r="T45" s="4"/>
      <c r="U45" s="4"/>
      <c r="V45" s="4"/>
      <c r="W45" s="4"/>
      <c r="Y45" s="4"/>
      <c r="Z45" s="4"/>
      <c r="AA45" s="4"/>
      <c r="AB45" s="4"/>
      <c r="AC45" s="4"/>
    </row>
    <row r="46" spans="1:29" x14ac:dyDescent="0.3">
      <c r="A46" s="4"/>
      <c r="B46" s="4"/>
      <c r="C46" s="4"/>
      <c r="D46" s="4"/>
      <c r="E46" s="4"/>
      <c r="G46" s="4"/>
      <c r="H46" s="4"/>
      <c r="I46" s="4"/>
      <c r="J46" s="4"/>
      <c r="K46" s="4"/>
      <c r="M46" s="4"/>
      <c r="N46" s="4"/>
      <c r="O46" s="4"/>
      <c r="P46" s="4"/>
      <c r="Q46" s="4"/>
      <c r="S46" s="4"/>
      <c r="T46" s="4"/>
      <c r="U46" s="4"/>
      <c r="V46" s="4"/>
      <c r="W46" s="4"/>
      <c r="Y46" s="4"/>
      <c r="Z46" s="4"/>
      <c r="AA46" s="4"/>
      <c r="AB46" s="4"/>
      <c r="AC46" s="4"/>
    </row>
    <row r="47" spans="1:29" x14ac:dyDescent="0.3">
      <c r="A47" s="4"/>
      <c r="B47" s="4"/>
      <c r="C47" s="4"/>
      <c r="D47" s="4"/>
      <c r="E47" s="4"/>
      <c r="G47" s="4"/>
      <c r="H47" s="4"/>
      <c r="I47" s="4"/>
      <c r="J47" s="4"/>
      <c r="K47" s="4"/>
      <c r="M47" s="4"/>
      <c r="N47" s="4"/>
      <c r="O47" s="4"/>
      <c r="P47" s="4"/>
      <c r="Q47" s="4"/>
      <c r="S47" s="4"/>
      <c r="T47" s="4"/>
      <c r="U47" s="4"/>
      <c r="V47" s="4"/>
      <c r="W47" s="4"/>
      <c r="Y47" s="4"/>
      <c r="Z47" s="4"/>
      <c r="AA47" s="4"/>
      <c r="AB47" s="4"/>
      <c r="AC47" s="4"/>
    </row>
    <row r="48" spans="1:29" x14ac:dyDescent="0.3">
      <c r="A48" s="4"/>
      <c r="B48" s="4"/>
      <c r="C48" s="4"/>
      <c r="D48" s="4"/>
      <c r="E48" s="4"/>
      <c r="G48" s="4"/>
      <c r="H48" s="4"/>
      <c r="I48" s="4"/>
      <c r="J48" s="4"/>
      <c r="K48" s="4"/>
      <c r="M48" s="4"/>
      <c r="N48" s="4"/>
      <c r="O48" s="4"/>
      <c r="P48" s="4"/>
      <c r="Q48" s="4"/>
      <c r="S48" s="4"/>
      <c r="T48" s="4"/>
      <c r="U48" s="4"/>
      <c r="V48" s="4"/>
      <c r="W48" s="4"/>
      <c r="Y48" s="4"/>
      <c r="Z48" s="4"/>
      <c r="AA48" s="4"/>
      <c r="AB48" s="4"/>
      <c r="AC48" s="4"/>
    </row>
    <row r="49" spans="1:29" x14ac:dyDescent="0.3">
      <c r="A49" s="4"/>
      <c r="B49" s="4"/>
      <c r="C49" s="4"/>
      <c r="D49" s="4"/>
      <c r="E49" s="4"/>
      <c r="G49" s="4"/>
      <c r="H49" s="4"/>
      <c r="I49" s="4"/>
      <c r="J49" s="4"/>
      <c r="K49" s="4"/>
      <c r="M49" s="4"/>
      <c r="N49" s="4"/>
      <c r="O49" s="4"/>
      <c r="P49" s="4"/>
      <c r="Q49" s="4"/>
      <c r="S49" s="4"/>
      <c r="T49" s="4"/>
      <c r="U49" s="4"/>
      <c r="V49" s="4"/>
      <c r="W49" s="4"/>
      <c r="Y49" s="4"/>
      <c r="Z49" s="4"/>
      <c r="AA49" s="4"/>
      <c r="AB49" s="4"/>
      <c r="AC49" s="4"/>
    </row>
    <row r="50" spans="1:29" x14ac:dyDescent="0.3">
      <c r="A50" s="4"/>
      <c r="B50" s="4"/>
      <c r="C50" s="4"/>
      <c r="D50" s="4"/>
      <c r="E50" s="4"/>
      <c r="G50" s="4"/>
      <c r="H50" s="4"/>
      <c r="I50" s="4"/>
      <c r="J50" s="4"/>
      <c r="K50" s="4"/>
      <c r="M50" s="4"/>
      <c r="N50" s="4"/>
      <c r="O50" s="4"/>
      <c r="P50" s="4"/>
      <c r="Q50" s="4"/>
      <c r="S50" s="4"/>
      <c r="T50" s="4"/>
      <c r="U50" s="4"/>
      <c r="V50" s="4"/>
      <c r="W50" s="4"/>
      <c r="Y50" s="4"/>
      <c r="Z50" s="4"/>
      <c r="AA50" s="4"/>
      <c r="AB50" s="4"/>
      <c r="AC50" s="4"/>
    </row>
  </sheetData>
  <mergeCells count="10">
    <mergeCell ref="Z3:AA3"/>
    <mergeCell ref="B3:C3"/>
    <mergeCell ref="H3:I3"/>
    <mergeCell ref="A1:E2"/>
    <mergeCell ref="G1:K2"/>
    <mergeCell ref="M1:Q2"/>
    <mergeCell ref="S1:W2"/>
    <mergeCell ref="Y1:AC2"/>
    <mergeCell ref="N3:O3"/>
    <mergeCell ref="T3:U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B1:S28"/>
  <sheetViews>
    <sheetView workbookViewId="0">
      <selection activeCell="B1" sqref="B1:F6"/>
    </sheetView>
  </sheetViews>
  <sheetFormatPr defaultRowHeight="14.4" x14ac:dyDescent="0.3"/>
  <cols>
    <col min="2" max="2" width="15.5546875" customWidth="1"/>
    <col min="3" max="3" width="10.33203125" customWidth="1"/>
    <col min="9" max="9" width="15.77734375" customWidth="1"/>
    <col min="10" max="14" width="12.77734375" customWidth="1"/>
    <col min="18" max="18" width="33.33203125" customWidth="1"/>
    <col min="19" max="19" width="11.109375" customWidth="1"/>
  </cols>
  <sheetData>
    <row r="1" spans="2:19" ht="15" thickBot="1" x14ac:dyDescent="0.35">
      <c r="B1" s="105" t="s">
        <v>58</v>
      </c>
      <c r="C1" s="106"/>
      <c r="D1" s="106"/>
      <c r="E1" s="106"/>
      <c r="F1" s="107"/>
      <c r="I1" s="111" t="s">
        <v>46</v>
      </c>
      <c r="J1" s="83"/>
      <c r="K1" s="83"/>
      <c r="L1" s="83"/>
      <c r="M1" s="83"/>
      <c r="N1" s="83"/>
      <c r="R1" s="112" t="s">
        <v>59</v>
      </c>
      <c r="S1" s="113"/>
    </row>
    <row r="2" spans="2:19" ht="15" thickBot="1" x14ac:dyDescent="0.35">
      <c r="B2" s="108"/>
      <c r="C2" s="109"/>
      <c r="D2" s="109"/>
      <c r="E2" s="109"/>
      <c r="F2" s="110"/>
      <c r="I2" s="83"/>
      <c r="J2" s="83"/>
      <c r="K2" s="83"/>
      <c r="L2" s="83"/>
      <c r="M2" s="83"/>
      <c r="N2" s="83"/>
      <c r="R2" s="114"/>
      <c r="S2" s="115"/>
    </row>
    <row r="3" spans="2:19" ht="15" thickBot="1" x14ac:dyDescent="0.35">
      <c r="B3" s="5" t="s">
        <v>20</v>
      </c>
      <c r="C3" s="5" t="s">
        <v>2</v>
      </c>
      <c r="D3" s="5" t="s">
        <v>33</v>
      </c>
      <c r="E3" s="5" t="s">
        <v>34</v>
      </c>
      <c r="F3" s="5" t="s">
        <v>35</v>
      </c>
      <c r="I3" s="5" t="s">
        <v>20</v>
      </c>
      <c r="J3" s="5" t="s">
        <v>4</v>
      </c>
      <c r="K3" s="5" t="s">
        <v>44</v>
      </c>
      <c r="L3" s="5" t="s">
        <v>7</v>
      </c>
      <c r="M3" s="5" t="s">
        <v>45</v>
      </c>
      <c r="N3" s="5" t="s">
        <v>8</v>
      </c>
      <c r="R3" s="38" t="s">
        <v>60</v>
      </c>
      <c r="S3" s="21" t="s">
        <v>61</v>
      </c>
    </row>
    <row r="4" spans="2:19" ht="15" thickBot="1" x14ac:dyDescent="0.35">
      <c r="B4" s="10" t="s">
        <v>36</v>
      </c>
      <c r="C4" s="42" t="s">
        <v>159</v>
      </c>
      <c r="D4" s="14">
        <f>COUNTA(EleHš!B5:B62)</f>
        <v>13</v>
      </c>
      <c r="E4" s="15">
        <f>COUNTA(EleZš!B5:B61)</f>
        <v>13</v>
      </c>
      <c r="F4" s="2">
        <f>SUM(D4:E4)</f>
        <v>26</v>
      </c>
      <c r="I4" s="11" t="s">
        <v>36</v>
      </c>
      <c r="J4" s="19" t="s">
        <v>47</v>
      </c>
      <c r="K4" s="20" t="s">
        <v>50</v>
      </c>
      <c r="L4" s="20" t="s">
        <v>52</v>
      </c>
      <c r="M4" s="20" t="s">
        <v>53</v>
      </c>
      <c r="N4" s="21" t="s">
        <v>53</v>
      </c>
      <c r="R4" s="12" t="s">
        <v>62</v>
      </c>
      <c r="S4" s="16" t="s">
        <v>63</v>
      </c>
    </row>
    <row r="5" spans="2:19" ht="15" thickBot="1" x14ac:dyDescent="0.35">
      <c r="B5" s="13" t="s">
        <v>43</v>
      </c>
      <c r="C5" s="23" t="s">
        <v>53</v>
      </c>
      <c r="D5" s="17">
        <f>COUNTA(HendM!#REF!)</f>
        <v>1</v>
      </c>
      <c r="E5" s="18">
        <f>COUNTA(HendZ!#REF!)</f>
        <v>1</v>
      </c>
      <c r="F5" s="2">
        <f t="shared" ref="F5" si="0">SUM(D5:E5)</f>
        <v>2</v>
      </c>
      <c r="I5" s="11" t="s">
        <v>37</v>
      </c>
      <c r="J5" s="22" t="s">
        <v>47</v>
      </c>
      <c r="K5" s="15" t="s">
        <v>50</v>
      </c>
      <c r="L5" s="15" t="s">
        <v>52</v>
      </c>
      <c r="M5" s="15" t="s">
        <v>53</v>
      </c>
      <c r="N5" s="16" t="s">
        <v>53</v>
      </c>
      <c r="R5" s="12" t="s">
        <v>64</v>
      </c>
      <c r="S5" s="16" t="s">
        <v>65</v>
      </c>
    </row>
    <row r="6" spans="2:19" ht="15" thickBot="1" x14ac:dyDescent="0.35">
      <c r="B6" s="8" t="s">
        <v>35</v>
      </c>
      <c r="C6" s="5" t="s">
        <v>53</v>
      </c>
      <c r="D6" s="2">
        <f>D4+D5</f>
        <v>14</v>
      </c>
      <c r="E6" s="2">
        <f>E4+E5</f>
        <v>14</v>
      </c>
      <c r="F6" s="2">
        <f>F4+F5</f>
        <v>28</v>
      </c>
      <c r="I6" s="11" t="s">
        <v>38</v>
      </c>
      <c r="J6" s="22" t="s">
        <v>48</v>
      </c>
      <c r="K6" s="15" t="s">
        <v>156</v>
      </c>
      <c r="L6" s="15" t="s">
        <v>157</v>
      </c>
      <c r="M6" s="15" t="s">
        <v>53</v>
      </c>
      <c r="N6" s="16" t="s">
        <v>53</v>
      </c>
      <c r="R6" s="12" t="s">
        <v>66</v>
      </c>
      <c r="S6" s="16" t="s">
        <v>67</v>
      </c>
    </row>
    <row r="7" spans="2:19" ht="15" thickBot="1" x14ac:dyDescent="0.35">
      <c r="I7" s="11" t="s">
        <v>39</v>
      </c>
      <c r="J7" s="22" t="s">
        <v>48</v>
      </c>
      <c r="K7" s="15" t="s">
        <v>51</v>
      </c>
      <c r="L7" s="15" t="s">
        <v>53</v>
      </c>
      <c r="M7" s="15" t="s">
        <v>54</v>
      </c>
      <c r="N7" s="16" t="s">
        <v>53</v>
      </c>
      <c r="R7" s="12" t="s">
        <v>68</v>
      </c>
      <c r="S7" s="16" t="s">
        <v>69</v>
      </c>
    </row>
    <row r="8" spans="2:19" ht="15" thickBot="1" x14ac:dyDescent="0.35">
      <c r="I8" s="11" t="s">
        <v>40</v>
      </c>
      <c r="J8" s="22" t="s">
        <v>48</v>
      </c>
      <c r="K8" s="15" t="s">
        <v>51</v>
      </c>
      <c r="L8" s="15" t="s">
        <v>53</v>
      </c>
      <c r="M8" s="15" t="s">
        <v>55</v>
      </c>
      <c r="N8" s="16" t="s">
        <v>53</v>
      </c>
      <c r="R8" s="12" t="s">
        <v>74</v>
      </c>
      <c r="S8" s="16" t="s">
        <v>75</v>
      </c>
    </row>
    <row r="9" spans="2:19" ht="15" thickBot="1" x14ac:dyDescent="0.35">
      <c r="I9" s="11" t="s">
        <v>41</v>
      </c>
      <c r="J9" s="22" t="s">
        <v>49</v>
      </c>
      <c r="K9" s="15" t="s">
        <v>51</v>
      </c>
      <c r="L9" s="15" t="s">
        <v>53</v>
      </c>
      <c r="M9" s="15" t="s">
        <v>56</v>
      </c>
      <c r="N9" s="16" t="s">
        <v>53</v>
      </c>
      <c r="R9" s="12" t="s">
        <v>73</v>
      </c>
      <c r="S9" s="16" t="s">
        <v>72</v>
      </c>
    </row>
    <row r="10" spans="2:19" ht="15" thickBot="1" x14ac:dyDescent="0.35">
      <c r="I10" s="11" t="s">
        <v>42</v>
      </c>
      <c r="J10" s="22" t="s">
        <v>49</v>
      </c>
      <c r="K10" s="15" t="s">
        <v>51</v>
      </c>
      <c r="L10" s="15" t="s">
        <v>53</v>
      </c>
      <c r="M10" s="15" t="s">
        <v>57</v>
      </c>
      <c r="N10" s="16" t="s">
        <v>53</v>
      </c>
      <c r="R10" s="12" t="s">
        <v>70</v>
      </c>
      <c r="S10" s="16" t="s">
        <v>71</v>
      </c>
    </row>
    <row r="11" spans="2:19" ht="15" thickBot="1" x14ac:dyDescent="0.35">
      <c r="I11" s="11" t="s">
        <v>43</v>
      </c>
      <c r="J11" s="23" t="s">
        <v>48</v>
      </c>
      <c r="K11" s="17" t="s">
        <v>50</v>
      </c>
      <c r="L11" s="17" t="s">
        <v>52</v>
      </c>
      <c r="M11" s="17" t="s">
        <v>53</v>
      </c>
      <c r="N11" s="18" t="s">
        <v>15</v>
      </c>
      <c r="R11" s="12" t="s">
        <v>77</v>
      </c>
      <c r="S11" s="16" t="s">
        <v>76</v>
      </c>
    </row>
    <row r="12" spans="2:19" x14ac:dyDescent="0.3">
      <c r="R12" s="12" t="s">
        <v>78</v>
      </c>
      <c r="S12" s="16" t="s">
        <v>79</v>
      </c>
    </row>
    <row r="13" spans="2:19" x14ac:dyDescent="0.3">
      <c r="R13" s="12" t="s">
        <v>80</v>
      </c>
      <c r="S13" s="16" t="s">
        <v>81</v>
      </c>
    </row>
    <row r="14" spans="2:19" x14ac:dyDescent="0.3">
      <c r="R14" s="12" t="s">
        <v>82</v>
      </c>
      <c r="S14" s="16" t="s">
        <v>83</v>
      </c>
    </row>
    <row r="15" spans="2:19" x14ac:dyDescent="0.3">
      <c r="R15" s="12" t="s">
        <v>84</v>
      </c>
      <c r="S15" s="16" t="s">
        <v>85</v>
      </c>
    </row>
    <row r="16" spans="2:19" x14ac:dyDescent="0.3">
      <c r="R16" s="12" t="s">
        <v>86</v>
      </c>
      <c r="S16" s="16" t="s">
        <v>87</v>
      </c>
    </row>
    <row r="17" spans="18:19" x14ac:dyDescent="0.3">
      <c r="R17" s="12" t="s">
        <v>88</v>
      </c>
      <c r="S17" s="16" t="s">
        <v>89</v>
      </c>
    </row>
    <row r="18" spans="18:19" x14ac:dyDescent="0.3">
      <c r="R18" s="12" t="s">
        <v>90</v>
      </c>
      <c r="S18" s="16" t="s">
        <v>91</v>
      </c>
    </row>
    <row r="19" spans="18:19" x14ac:dyDescent="0.3">
      <c r="R19" s="12" t="s">
        <v>92</v>
      </c>
      <c r="S19" s="16" t="s">
        <v>93</v>
      </c>
    </row>
    <row r="20" spans="18:19" x14ac:dyDescent="0.3">
      <c r="R20" s="12" t="s">
        <v>94</v>
      </c>
      <c r="S20" s="16" t="s">
        <v>95</v>
      </c>
    </row>
    <row r="21" spans="18:19" ht="15" thickBot="1" x14ac:dyDescent="0.35">
      <c r="R21" s="13" t="s">
        <v>96</v>
      </c>
      <c r="S21" s="18" t="s">
        <v>97</v>
      </c>
    </row>
    <row r="22" spans="18:19" ht="15" thickBot="1" x14ac:dyDescent="0.35">
      <c r="R22" s="40"/>
      <c r="S22" s="36"/>
    </row>
    <row r="23" spans="18:19" x14ac:dyDescent="0.3">
      <c r="R23" s="38" t="s">
        <v>98</v>
      </c>
      <c r="S23" s="21" t="s">
        <v>99</v>
      </c>
    </row>
    <row r="24" spans="18:19" x14ac:dyDescent="0.3">
      <c r="R24" s="12" t="s">
        <v>134</v>
      </c>
      <c r="S24" s="16" t="s">
        <v>133</v>
      </c>
    </row>
    <row r="25" spans="18:19" x14ac:dyDescent="0.3">
      <c r="R25" s="12" t="s">
        <v>155</v>
      </c>
      <c r="S25" s="16" t="s">
        <v>154</v>
      </c>
    </row>
    <row r="26" spans="18:19" x14ac:dyDescent="0.3">
      <c r="R26" s="12" t="s">
        <v>161</v>
      </c>
      <c r="S26" s="16" t="s">
        <v>162</v>
      </c>
    </row>
    <row r="27" spans="18:19" x14ac:dyDescent="0.3">
      <c r="R27" s="12"/>
      <c r="S27" s="16"/>
    </row>
    <row r="28" spans="18:19" ht="15" thickBot="1" x14ac:dyDescent="0.35">
      <c r="R28" s="37"/>
      <c r="S28" s="39"/>
    </row>
  </sheetData>
  <mergeCells count="3">
    <mergeCell ref="I1:N2"/>
    <mergeCell ref="B1:F2"/>
    <mergeCell ref="R1:S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B2:C11"/>
  <sheetViews>
    <sheetView workbookViewId="0">
      <selection activeCell="C16" sqref="C16"/>
    </sheetView>
  </sheetViews>
  <sheetFormatPr defaultRowHeight="14.4" x14ac:dyDescent="0.3"/>
  <cols>
    <col min="2" max="2" width="33.33203125" customWidth="1"/>
    <col min="3" max="3" width="49.6640625" customWidth="1"/>
  </cols>
  <sheetData>
    <row r="2" spans="2:3" x14ac:dyDescent="0.3">
      <c r="B2" s="75" t="s">
        <v>107</v>
      </c>
      <c r="C2" s="74" t="s">
        <v>135</v>
      </c>
    </row>
    <row r="3" spans="2:3" x14ac:dyDescent="0.3">
      <c r="B3" s="75" t="s">
        <v>108</v>
      </c>
      <c r="C3" s="74" t="s">
        <v>109</v>
      </c>
    </row>
    <row r="4" spans="2:3" x14ac:dyDescent="0.3">
      <c r="B4" s="75" t="s">
        <v>110</v>
      </c>
      <c r="C4" s="74" t="s">
        <v>136</v>
      </c>
    </row>
    <row r="5" spans="2:3" x14ac:dyDescent="0.3">
      <c r="B5" s="75" t="s">
        <v>104</v>
      </c>
      <c r="C5" s="74" t="s">
        <v>105</v>
      </c>
    </row>
    <row r="6" spans="2:3" x14ac:dyDescent="0.3">
      <c r="B6" s="75" t="s">
        <v>106</v>
      </c>
      <c r="C6" s="74" t="s">
        <v>142</v>
      </c>
    </row>
    <row r="7" spans="2:3" x14ac:dyDescent="0.3">
      <c r="B7" s="75" t="s">
        <v>111</v>
      </c>
      <c r="C7" s="74" t="s">
        <v>120</v>
      </c>
    </row>
    <row r="8" spans="2:3" x14ac:dyDescent="0.3">
      <c r="B8" s="75" t="s">
        <v>112</v>
      </c>
      <c r="C8" s="74" t="s">
        <v>121</v>
      </c>
    </row>
    <row r="9" spans="2:3" x14ac:dyDescent="0.3">
      <c r="B9" s="75" t="s">
        <v>113</v>
      </c>
      <c r="C9" s="74" t="s">
        <v>122</v>
      </c>
    </row>
    <row r="10" spans="2:3" x14ac:dyDescent="0.3">
      <c r="B10" s="75" t="s">
        <v>114</v>
      </c>
      <c r="C10" s="74" t="s">
        <v>123</v>
      </c>
    </row>
    <row r="11" spans="2:3" x14ac:dyDescent="0.3">
      <c r="B11" s="75" t="s">
        <v>115</v>
      </c>
      <c r="C11" s="74" t="s">
        <v>143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EleHš</vt:lpstr>
      <vt:lpstr>EleZš</vt:lpstr>
      <vt:lpstr>HendM</vt:lpstr>
      <vt:lpstr>HendZ</vt:lpstr>
      <vt:lpstr>Štafety</vt:lpstr>
      <vt:lpstr>Startovky</vt:lpstr>
      <vt:lpstr>výsledky</vt:lpstr>
      <vt:lpstr>statistika</vt:lpstr>
      <vt:lpstr>Informace k závodu</vt:lpstr>
      <vt:lpstr>EleHš!Názvy_tisku</vt:lpstr>
      <vt:lpstr>EleZš!Názvy_tisku</vt:lpstr>
      <vt:lpstr>HendM!Názvy_tisku</vt:lpstr>
      <vt:lpstr>HendZ!Názvy_tisku</vt:lpstr>
      <vt:lpstr>Startovky!Názvy_tisku</vt:lpstr>
      <vt:lpstr>výsledky!Názvy_tisku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Lejtnar</dc:creator>
  <cp:lastModifiedBy>František Lejtnar</cp:lastModifiedBy>
  <cp:lastPrinted>2024-09-28T12:35:07Z</cp:lastPrinted>
  <dcterms:created xsi:type="dcterms:W3CDTF">2022-01-03T10:16:31Z</dcterms:created>
  <dcterms:modified xsi:type="dcterms:W3CDTF">2024-09-28T12:35:14Z</dcterms:modified>
</cp:coreProperties>
</file>